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tynjohnson/Documents/Documents - MacBook Pro/AFE 2018/BD /AFE Area Festival 2018/"/>
    </mc:Choice>
  </mc:AlternateContent>
  <xr:revisionPtr revIDLastSave="0" documentId="13_ncr:1_{8672C10F-27DD-4E4E-B679-ABEC45FB89CB}" xr6:coauthVersionLast="32" xr6:coauthVersionMax="32" xr10:uidLastSave="{00000000-0000-0000-0000-000000000000}"/>
  <bookViews>
    <workbookView xWindow="0" yWindow="460" windowWidth="28800" windowHeight="16240" activeTab="9" xr2:uid="{00000000-000D-0000-FFFF-FFFF00000000}"/>
  </bookViews>
  <sheets>
    <sheet name="Prelim Bronze" sheetId="12" r:id="rId1"/>
    <sheet name="Prelim Silver" sheetId="15" r:id="rId2"/>
    <sheet name="Novice Bronze" sheetId="10" r:id="rId3"/>
    <sheet name="Novice Silver" sheetId="11" r:id="rId4"/>
    <sheet name="Elem Bronze" sheetId="8" r:id="rId5"/>
    <sheet name="Elem Silver" sheetId="9" r:id="rId6"/>
    <sheet name="Med Bronze" sheetId="6" r:id="rId7"/>
    <sheet name="Med Silver" sheetId="7" r:id="rId8"/>
    <sheet name="Ad Med Bronze" sheetId="13" r:id="rId9"/>
    <sheet name="Ad Med Silver" sheetId="5" r:id="rId10"/>
  </sheets>
  <calcPr calcId="179017" concurrentCalc="0"/>
</workbook>
</file>

<file path=xl/calcChain.xml><?xml version="1.0" encoding="utf-8"?>
<calcChain xmlns="http://schemas.openxmlformats.org/spreadsheetml/2006/main">
  <c r="M14" i="8" l="1"/>
  <c r="N6" i="8"/>
  <c r="L14" i="8"/>
  <c r="J14" i="8"/>
  <c r="H14" i="8"/>
  <c r="L18" i="10"/>
  <c r="M25" i="12"/>
  <c r="N6" i="12"/>
  <c r="N25" i="12"/>
  <c r="L25" i="12"/>
  <c r="J25" i="12"/>
  <c r="H25" i="12"/>
  <c r="H27" i="12"/>
  <c r="J27" i="12"/>
  <c r="L27" i="12"/>
  <c r="M27" i="12"/>
  <c r="N27" i="12"/>
  <c r="M12" i="12"/>
  <c r="M13" i="6"/>
  <c r="M13" i="15"/>
  <c r="M14" i="15"/>
  <c r="N6" i="15"/>
  <c r="L9" i="12"/>
  <c r="M20" i="15"/>
  <c r="M17" i="15"/>
  <c r="N17" i="15"/>
  <c r="M22" i="15"/>
  <c r="M10" i="15"/>
  <c r="M11" i="15"/>
  <c r="M15" i="15"/>
  <c r="M9" i="15"/>
  <c r="M16" i="15"/>
  <c r="M18" i="15"/>
  <c r="M12" i="15"/>
  <c r="M19" i="15"/>
  <c r="M8" i="15"/>
  <c r="M21" i="15"/>
  <c r="N6" i="11"/>
  <c r="N6" i="10"/>
  <c r="J25" i="10"/>
  <c r="N6" i="7"/>
  <c r="M9" i="7"/>
  <c r="N9" i="7"/>
  <c r="N6" i="6"/>
  <c r="N6" i="9"/>
  <c r="N6" i="5"/>
  <c r="N6" i="13"/>
  <c r="M8" i="5"/>
  <c r="M10" i="5"/>
  <c r="M9" i="5"/>
  <c r="N9" i="5"/>
  <c r="M9" i="13"/>
  <c r="M10" i="13"/>
  <c r="M11" i="13"/>
  <c r="M8" i="13"/>
  <c r="M12" i="7"/>
  <c r="M10" i="7"/>
  <c r="M13" i="7"/>
  <c r="N13" i="7"/>
  <c r="M14" i="7"/>
  <c r="M11" i="7"/>
  <c r="M8" i="7"/>
  <c r="M9" i="6"/>
  <c r="N9" i="6"/>
  <c r="M14" i="6"/>
  <c r="N14" i="6"/>
  <c r="M8" i="6"/>
  <c r="M15" i="6"/>
  <c r="M16" i="6"/>
  <c r="M10" i="6"/>
  <c r="M12" i="6"/>
  <c r="N12" i="6"/>
  <c r="M11" i="6"/>
  <c r="M11" i="9"/>
  <c r="N11" i="9"/>
  <c r="M14" i="9"/>
  <c r="M10" i="9"/>
  <c r="M13" i="9"/>
  <c r="M15" i="9"/>
  <c r="M9" i="9"/>
  <c r="M12" i="9"/>
  <c r="M8" i="9"/>
  <c r="M8" i="8"/>
  <c r="M9" i="8"/>
  <c r="M13" i="8"/>
  <c r="M11" i="8"/>
  <c r="M12" i="8"/>
  <c r="M10" i="8"/>
  <c r="M14" i="11"/>
  <c r="N14" i="11"/>
  <c r="M8" i="11"/>
  <c r="M12" i="11"/>
  <c r="N12" i="11"/>
  <c r="M11" i="11"/>
  <c r="M10" i="11"/>
  <c r="N10" i="11"/>
  <c r="M13" i="11"/>
  <c r="M16" i="11"/>
  <c r="M9" i="11"/>
  <c r="M15" i="11"/>
  <c r="N15" i="11"/>
  <c r="M26" i="10"/>
  <c r="M13" i="10"/>
  <c r="M20" i="10"/>
  <c r="M16" i="10"/>
  <c r="M22" i="10"/>
  <c r="M23" i="10"/>
  <c r="M8" i="10"/>
  <c r="M15" i="10"/>
  <c r="M12" i="10"/>
  <c r="M19" i="10"/>
  <c r="N19" i="10"/>
  <c r="M18" i="10"/>
  <c r="M21" i="10"/>
  <c r="M10" i="10"/>
  <c r="M11" i="10"/>
  <c r="M9" i="10"/>
  <c r="M24" i="10"/>
  <c r="M14" i="10"/>
  <c r="M27" i="10"/>
  <c r="M17" i="10"/>
  <c r="M25" i="10"/>
  <c r="M21" i="12"/>
  <c r="M17" i="12"/>
  <c r="M9" i="12"/>
  <c r="M23" i="12"/>
  <c r="M15" i="12"/>
  <c r="M24" i="12"/>
  <c r="M26" i="12"/>
  <c r="M28" i="12"/>
  <c r="M8" i="12"/>
  <c r="M19" i="12"/>
  <c r="M22" i="12"/>
  <c r="M11" i="12"/>
  <c r="M29" i="12"/>
  <c r="M18" i="12"/>
  <c r="M16" i="12"/>
  <c r="M20" i="12"/>
  <c r="M10" i="12"/>
  <c r="M13" i="12"/>
  <c r="M14" i="12"/>
  <c r="N8" i="7"/>
  <c r="N9" i="11"/>
  <c r="N16" i="11"/>
  <c r="J10" i="5"/>
  <c r="L8" i="9"/>
  <c r="H8" i="9"/>
  <c r="L12" i="9"/>
  <c r="H12" i="9"/>
  <c r="L9" i="9"/>
  <c r="H9" i="9"/>
  <c r="J15" i="9"/>
  <c r="L13" i="9"/>
  <c r="H13" i="9"/>
  <c r="J10" i="9"/>
  <c r="L14" i="9"/>
  <c r="H14" i="9"/>
  <c r="J11" i="9"/>
  <c r="J8" i="9"/>
  <c r="J12" i="9"/>
  <c r="J9" i="9"/>
  <c r="L15" i="9"/>
  <c r="H15" i="9"/>
  <c r="J13" i="9"/>
  <c r="L10" i="9"/>
  <c r="H10" i="9"/>
  <c r="J14" i="9"/>
  <c r="L11" i="9"/>
  <c r="H11" i="9"/>
  <c r="L11" i="7"/>
  <c r="H11" i="7"/>
  <c r="J14" i="7"/>
  <c r="L13" i="7"/>
  <c r="H13" i="7"/>
  <c r="J10" i="7"/>
  <c r="L12" i="7"/>
  <c r="H12" i="7"/>
  <c r="L9" i="7"/>
  <c r="H9" i="7"/>
  <c r="J11" i="7"/>
  <c r="L14" i="7"/>
  <c r="H14" i="7"/>
  <c r="J13" i="7"/>
  <c r="L10" i="7"/>
  <c r="H10" i="7"/>
  <c r="J12" i="7"/>
  <c r="J9" i="7"/>
  <c r="J9" i="11"/>
  <c r="L16" i="11"/>
  <c r="H16" i="11"/>
  <c r="J13" i="11"/>
  <c r="L10" i="11"/>
  <c r="H10" i="11"/>
  <c r="J11" i="11"/>
  <c r="L12" i="11"/>
  <c r="H12" i="11"/>
  <c r="J8" i="11"/>
  <c r="L14" i="11"/>
  <c r="H14" i="11"/>
  <c r="L9" i="11"/>
  <c r="H9" i="11"/>
  <c r="J16" i="11"/>
  <c r="L13" i="11"/>
  <c r="H13" i="11"/>
  <c r="J10" i="11"/>
  <c r="L11" i="11"/>
  <c r="H11" i="11"/>
  <c r="J12" i="11"/>
  <c r="L8" i="11"/>
  <c r="H8" i="11"/>
  <c r="J14" i="11"/>
  <c r="H8" i="7"/>
  <c r="H15" i="11"/>
  <c r="L8" i="7"/>
  <c r="L15" i="11"/>
  <c r="H11" i="13"/>
  <c r="J9" i="13"/>
  <c r="L12" i="8"/>
  <c r="H13" i="8"/>
  <c r="J9" i="8"/>
  <c r="J12" i="8"/>
  <c r="L11" i="8"/>
  <c r="H11" i="8"/>
  <c r="L9" i="8"/>
  <c r="H9" i="8"/>
  <c r="J8" i="8"/>
  <c r="J12" i="6"/>
  <c r="H10" i="6"/>
  <c r="L15" i="6"/>
  <c r="J8" i="6"/>
  <c r="H14" i="6"/>
  <c r="H12" i="6"/>
  <c r="L16" i="6"/>
  <c r="J15" i="6"/>
  <c r="H8" i="6"/>
  <c r="J14" i="6"/>
  <c r="L9" i="6"/>
  <c r="H9" i="6"/>
  <c r="J27" i="10"/>
  <c r="L9" i="10"/>
  <c r="H23" i="10"/>
  <c r="L20" i="10"/>
  <c r="J17" i="10"/>
  <c r="J18" i="10"/>
  <c r="L12" i="10"/>
  <c r="J13" i="10"/>
  <c r="J20" i="15"/>
  <c r="L17" i="15"/>
  <c r="H17" i="15"/>
  <c r="J22" i="15"/>
  <c r="L10" i="15"/>
  <c r="H10" i="15"/>
  <c r="J11" i="15"/>
  <c r="L15" i="15"/>
  <c r="H15" i="15"/>
  <c r="J9" i="15"/>
  <c r="J16" i="15"/>
  <c r="L18" i="15"/>
  <c r="H18" i="15"/>
  <c r="J12" i="15"/>
  <c r="L19" i="15"/>
  <c r="H19" i="15"/>
  <c r="J8" i="15"/>
  <c r="L14" i="15"/>
  <c r="H14" i="15"/>
  <c r="J13" i="15"/>
  <c r="L20" i="15"/>
  <c r="H20" i="15"/>
  <c r="J17" i="15"/>
  <c r="L22" i="15"/>
  <c r="H22" i="15"/>
  <c r="J10" i="15"/>
  <c r="L11" i="15"/>
  <c r="H11" i="15"/>
  <c r="J15" i="15"/>
  <c r="L9" i="15"/>
  <c r="H9" i="15"/>
  <c r="L16" i="15"/>
  <c r="H16" i="15"/>
  <c r="J18" i="15"/>
  <c r="L12" i="15"/>
  <c r="H12" i="15"/>
  <c r="J19" i="15"/>
  <c r="L8" i="15"/>
  <c r="H8" i="15"/>
  <c r="L13" i="15"/>
  <c r="H13" i="15"/>
  <c r="H11" i="6"/>
  <c r="H21" i="15"/>
  <c r="J8" i="13"/>
  <c r="J8" i="7"/>
  <c r="J10" i="8"/>
  <c r="J15" i="11"/>
  <c r="L11" i="6"/>
  <c r="L25" i="10"/>
  <c r="L21" i="15"/>
  <c r="N11" i="13"/>
  <c r="J21" i="15"/>
  <c r="N12" i="15"/>
  <c r="N8" i="15"/>
  <c r="N13" i="15"/>
  <c r="N22" i="15"/>
  <c r="N21" i="15"/>
  <c r="J11" i="6"/>
  <c r="N8" i="6"/>
  <c r="N11" i="11"/>
  <c r="N8" i="11"/>
  <c r="N13" i="11"/>
  <c r="L12" i="12"/>
  <c r="J12" i="12"/>
  <c r="H12" i="12"/>
  <c r="N12" i="12"/>
  <c r="J8" i="5"/>
  <c r="J9" i="5"/>
  <c r="H13" i="6"/>
  <c r="J13" i="6"/>
  <c r="L13" i="6"/>
  <c r="N13" i="6"/>
  <c r="H16" i="10"/>
  <c r="H11" i="10"/>
  <c r="L15" i="10"/>
  <c r="N14" i="10"/>
  <c r="H8" i="10"/>
  <c r="L24" i="10"/>
  <c r="H13" i="10"/>
  <c r="H10" i="10"/>
  <c r="N21" i="10"/>
  <c r="H9" i="5"/>
  <c r="N10" i="5"/>
  <c r="H10" i="5"/>
  <c r="H8" i="5"/>
  <c r="L9" i="5"/>
  <c r="N8" i="5"/>
  <c r="L10" i="5"/>
  <c r="L8" i="5"/>
  <c r="N10" i="7"/>
  <c r="N11" i="7"/>
  <c r="N12" i="7"/>
  <c r="N14" i="7"/>
  <c r="N13" i="9"/>
  <c r="N9" i="8"/>
  <c r="N10" i="8"/>
  <c r="N8" i="8"/>
  <c r="N20" i="10"/>
  <c r="N23" i="10"/>
  <c r="H17" i="12"/>
  <c r="J16" i="12"/>
  <c r="L8" i="13"/>
  <c r="H8" i="13"/>
  <c r="J11" i="13"/>
  <c r="L9" i="13"/>
  <c r="J10" i="13"/>
  <c r="L10" i="13"/>
  <c r="H9" i="13"/>
  <c r="H10" i="13"/>
  <c r="L11" i="13"/>
  <c r="J16" i="6"/>
  <c r="L14" i="6"/>
  <c r="L12" i="6"/>
  <c r="H16" i="6"/>
  <c r="L10" i="6"/>
  <c r="H15" i="6"/>
  <c r="J9" i="6"/>
  <c r="J10" i="6"/>
  <c r="L8" i="6"/>
  <c r="N11" i="6"/>
  <c r="N10" i="6"/>
  <c r="N16" i="6"/>
  <c r="N8" i="13"/>
  <c r="N10" i="13"/>
  <c r="N15" i="6"/>
  <c r="L28" i="12"/>
  <c r="H21" i="12"/>
  <c r="H10" i="12"/>
  <c r="L18" i="12"/>
  <c r="J24" i="12"/>
  <c r="N9" i="9"/>
  <c r="H25" i="10"/>
  <c r="L8" i="10"/>
  <c r="H21" i="10"/>
  <c r="J14" i="10"/>
  <c r="J16" i="10"/>
  <c r="L23" i="10"/>
  <c r="H18" i="10"/>
  <c r="J24" i="10"/>
  <c r="J15" i="10"/>
  <c r="L21" i="10"/>
  <c r="H27" i="10"/>
  <c r="N17" i="10"/>
  <c r="N9" i="10"/>
  <c r="N15" i="10"/>
  <c r="N22" i="10"/>
  <c r="N13" i="10"/>
  <c r="L16" i="10"/>
  <c r="J19" i="10"/>
  <c r="L11" i="10"/>
  <c r="L13" i="10"/>
  <c r="J12" i="10"/>
  <c r="L10" i="10"/>
  <c r="H17" i="10"/>
  <c r="N12" i="10"/>
  <c r="N11" i="10"/>
  <c r="H26" i="10"/>
  <c r="J22" i="10"/>
  <c r="J9" i="10"/>
  <c r="H22" i="10"/>
  <c r="J8" i="10"/>
  <c r="H19" i="10"/>
  <c r="J11" i="10"/>
  <c r="H14" i="10"/>
  <c r="L17" i="10"/>
  <c r="N18" i="10"/>
  <c r="L26" i="10"/>
  <c r="J20" i="10"/>
  <c r="J23" i="10"/>
  <c r="H12" i="10"/>
  <c r="J10" i="10"/>
  <c r="H24" i="10"/>
  <c r="L27" i="10"/>
  <c r="J26" i="10"/>
  <c r="H20" i="10"/>
  <c r="L22" i="10"/>
  <c r="H15" i="10"/>
  <c r="L19" i="10"/>
  <c r="J21" i="10"/>
  <c r="H9" i="10"/>
  <c r="L14" i="10"/>
  <c r="N26" i="10"/>
  <c r="N25" i="10"/>
  <c r="N27" i="10"/>
  <c r="N16" i="10"/>
  <c r="H18" i="12"/>
  <c r="L19" i="12"/>
  <c r="H9" i="12"/>
  <c r="H29" i="12"/>
  <c r="J13" i="12"/>
  <c r="L16" i="12"/>
  <c r="J29" i="12"/>
  <c r="L22" i="12"/>
  <c r="H19" i="12"/>
  <c r="J28" i="12"/>
  <c r="L26" i="12"/>
  <c r="H15" i="12"/>
  <c r="J17" i="12"/>
  <c r="H11" i="12"/>
  <c r="J15" i="12"/>
  <c r="J20" i="12"/>
  <c r="J11" i="12"/>
  <c r="L15" i="12"/>
  <c r="H14" i="12"/>
  <c r="J26" i="12"/>
  <c r="L10" i="12"/>
  <c r="H16" i="12"/>
  <c r="H22" i="12"/>
  <c r="J8" i="12"/>
  <c r="H26" i="12"/>
  <c r="J23" i="12"/>
  <c r="L21" i="12"/>
  <c r="L14" i="12"/>
  <c r="J10" i="12"/>
  <c r="L8" i="12"/>
  <c r="N26" i="12"/>
  <c r="N14" i="12"/>
  <c r="N21" i="12"/>
  <c r="N10" i="12"/>
  <c r="N23" i="12"/>
  <c r="N11" i="12"/>
  <c r="N17" i="12"/>
  <c r="J9" i="12"/>
  <c r="H24" i="12"/>
  <c r="L11" i="12"/>
  <c r="J18" i="12"/>
  <c r="H20" i="12"/>
  <c r="L13" i="12"/>
  <c r="N24" i="12"/>
  <c r="N13" i="12"/>
  <c r="J21" i="12"/>
  <c r="H23" i="12"/>
  <c r="L24" i="12"/>
  <c r="H8" i="12"/>
  <c r="L20" i="12"/>
  <c r="J22" i="12"/>
  <c r="H28" i="12"/>
  <c r="L23" i="12"/>
  <c r="J14" i="12"/>
  <c r="N18" i="12"/>
  <c r="N22" i="12"/>
  <c r="N20" i="15"/>
  <c r="N19" i="15"/>
  <c r="N15" i="15"/>
  <c r="N10" i="15"/>
  <c r="H13" i="12"/>
  <c r="L29" i="12"/>
  <c r="J19" i="12"/>
  <c r="L17" i="12"/>
  <c r="N15" i="12"/>
  <c r="N20" i="12"/>
  <c r="N29" i="12"/>
  <c r="N11" i="15"/>
  <c r="N16" i="12"/>
  <c r="L10" i="8"/>
  <c r="H10" i="8"/>
  <c r="H12" i="8"/>
  <c r="J11" i="8"/>
  <c r="L8" i="8"/>
  <c r="J13" i="8"/>
  <c r="N12" i="8"/>
  <c r="N11" i="8"/>
  <c r="L13" i="8"/>
  <c r="H8" i="8"/>
  <c r="N14" i="15"/>
  <c r="N18" i="15"/>
  <c r="N19" i="12"/>
  <c r="N28" i="12"/>
  <c r="N9" i="12"/>
  <c r="N8" i="9"/>
  <c r="N10" i="9"/>
  <c r="N12" i="9"/>
  <c r="N8" i="10"/>
  <c r="N10" i="10"/>
  <c r="N24" i="10"/>
  <c r="N9" i="15"/>
  <c r="N8" i="12"/>
  <c r="N13" i="8"/>
  <c r="N9" i="13"/>
  <c r="N16" i="15"/>
</calcChain>
</file>

<file path=xl/sharedStrings.xml><?xml version="1.0" encoding="utf-8"?>
<sst xmlns="http://schemas.openxmlformats.org/spreadsheetml/2006/main" count="732" uniqueCount="368">
  <si>
    <t>Test</t>
  </si>
  <si>
    <t>Time</t>
  </si>
  <si>
    <t>Rider</t>
  </si>
  <si>
    <t>Rider Reg</t>
  </si>
  <si>
    <t>Horse</t>
  </si>
  <si>
    <t>Horse Reg</t>
  </si>
  <si>
    <t>C</t>
  </si>
  <si>
    <t>Place</t>
  </si>
  <si>
    <t>Judges</t>
  </si>
  <si>
    <t>Class</t>
  </si>
  <si>
    <t>Total</t>
  </si>
  <si>
    <t>%</t>
  </si>
  <si>
    <t>No</t>
  </si>
  <si>
    <t>Preliminary 19 (2008)</t>
  </si>
  <si>
    <t>H</t>
  </si>
  <si>
    <t>Collectives must be given for all scores over 60%</t>
  </si>
  <si>
    <t>Novice 23 (2012)</t>
  </si>
  <si>
    <t>Elementary 53 (2007)</t>
  </si>
  <si>
    <t>Medium 73 (2007)</t>
  </si>
  <si>
    <t>Advanced Medium 91 (2016)</t>
  </si>
  <si>
    <t>H mk</t>
  </si>
  <si>
    <t>H%</t>
  </si>
  <si>
    <t>C mk</t>
  </si>
  <si>
    <t>C%</t>
  </si>
  <si>
    <t>Cols</t>
  </si>
  <si>
    <t>Qual?</t>
  </si>
  <si>
    <t>B</t>
  </si>
  <si>
    <t>B mk</t>
  </si>
  <si>
    <t>B%</t>
  </si>
  <si>
    <t>U21</t>
  </si>
  <si>
    <t>Preliminary Silver Petplan Equine Area Festival 2018</t>
  </si>
  <si>
    <t>Preliminary Bronze  Petplan Equine Area Festival 2018</t>
  </si>
  <si>
    <t>Novice Bronze Petplan Equine Area Festival 2018</t>
  </si>
  <si>
    <t>Novice Silver Petplan Equine Area Festival 2018</t>
  </si>
  <si>
    <t>Elementary Bronze Petplan Equine Area Festival 2018</t>
  </si>
  <si>
    <t>Elementary Silver Petplan Equine Area Festival 2018</t>
  </si>
  <si>
    <t>Medium Bronze Petplan Equine Area Festival 2018</t>
  </si>
  <si>
    <t>Medium Silver Petplan Equine Area Festival 2018</t>
  </si>
  <si>
    <t>Advanced Medium Bronze Petplan Equine Area Festival 2018</t>
  </si>
  <si>
    <t>Advanced Medium Silver Petplan Equine Area Festival 2018</t>
  </si>
  <si>
    <t>Miss Emma Mackie</t>
  </si>
  <si>
    <t>Ms Gillian Bassett</t>
  </si>
  <si>
    <t>Miss Jennifer Christe</t>
  </si>
  <si>
    <t>Ms Jo Parkes</t>
  </si>
  <si>
    <t>Miss Lara Hope</t>
  </si>
  <si>
    <t xml:space="preserve">Miss Rachael  Liddle </t>
  </si>
  <si>
    <t>Mrs Shona  Terras</t>
  </si>
  <si>
    <t>Miss Susie White</t>
  </si>
  <si>
    <t xml:space="preserve">Miss Zoe Florence </t>
  </si>
  <si>
    <t>Slightly Tipsy</t>
  </si>
  <si>
    <t>Rainton Woodlander</t>
  </si>
  <si>
    <t>Honduraz van het Eegdeken</t>
  </si>
  <si>
    <t>Hamlets Harmony</t>
  </si>
  <si>
    <t>El Traquito Wout</t>
  </si>
  <si>
    <t>Orions Wish</t>
  </si>
  <si>
    <t xml:space="preserve">Lintavon zephyr </t>
  </si>
  <si>
    <t xml:space="preserve">Seventh Heaven ll </t>
  </si>
  <si>
    <t>Hirstmund Merlot</t>
  </si>
  <si>
    <t>Ms Alison Wheelock</t>
  </si>
  <si>
    <t>Miss Heather Finlay</t>
  </si>
  <si>
    <t>Miss Liz Anne Dobson</t>
  </si>
  <si>
    <t>Miss Pippa Hahn</t>
  </si>
  <si>
    <t>Mrs Wendy Ann Bell</t>
  </si>
  <si>
    <t>Miss Anna Bates</t>
  </si>
  <si>
    <t>Y Matilda</t>
  </si>
  <si>
    <t>Gracioso L</t>
  </si>
  <si>
    <t>Ferruccio II</t>
  </si>
  <si>
    <t>Faith Full</t>
  </si>
  <si>
    <t>Mowgli</t>
  </si>
  <si>
    <t xml:space="preserve">Dissington Sailor Man </t>
  </si>
  <si>
    <t>Taktiform</t>
  </si>
  <si>
    <t>Jolianna</t>
  </si>
  <si>
    <t>Miss Fiona Stryjewski</t>
  </si>
  <si>
    <t>Mrs Karen Dewar</t>
  </si>
  <si>
    <t>Devon-B</t>
  </si>
  <si>
    <t xml:space="preserve">Uspardie </t>
  </si>
  <si>
    <t>Alnwick Ford Equestrian</t>
  </si>
  <si>
    <t>Mrs Katie Fraser</t>
  </si>
  <si>
    <t>Miss Ruth Darling</t>
  </si>
  <si>
    <t>Wanda ii</t>
  </si>
  <si>
    <t>Chesterhill Florence</t>
  </si>
  <si>
    <t>Miss Eleanor Sands</t>
  </si>
  <si>
    <t>Miss Emma Haigh</t>
  </si>
  <si>
    <t>Mrs Jan Brown</t>
  </si>
  <si>
    <t>Miss Kate Russell-Clamp</t>
  </si>
  <si>
    <t>Miss Mary Pearson</t>
  </si>
  <si>
    <t>Miss Michelle  Harper</t>
  </si>
  <si>
    <t>Mrs Suzanne Muir</t>
  </si>
  <si>
    <t>Miss Rose Foley</t>
  </si>
  <si>
    <t>Master Fitz</t>
  </si>
  <si>
    <t>Ardwholihane Choco</t>
  </si>
  <si>
    <t>CVS Hot Booty</t>
  </si>
  <si>
    <t>Camorland Call Me Klassy</t>
  </si>
  <si>
    <t>ZOE III</t>
  </si>
  <si>
    <t>Moonlight Fantasy</t>
  </si>
  <si>
    <t>Westerby Mister Stardust</t>
  </si>
  <si>
    <t xml:space="preserve">Wellfieldpark Impresario </t>
  </si>
  <si>
    <t>Zoe III</t>
  </si>
  <si>
    <t>Ms Jacqueline Jell</t>
  </si>
  <si>
    <t>Mr Jonathan Lough</t>
  </si>
  <si>
    <t>Miss Laura Watson</t>
  </si>
  <si>
    <t>Miss Natalie Anderson</t>
  </si>
  <si>
    <t>Mrs Sarah Wade</t>
  </si>
  <si>
    <t>Miss Sharon Spenser-Mullins</t>
  </si>
  <si>
    <t>Decorum Est</t>
  </si>
  <si>
    <t>Umbongo</t>
  </si>
  <si>
    <t>Double Black Diamond</t>
  </si>
  <si>
    <t>Magical Song</t>
  </si>
  <si>
    <t>WFS Flayne Top Fellow</t>
  </si>
  <si>
    <t>Miss Abbie Berry</t>
  </si>
  <si>
    <t>Mrs Alison Thompson</t>
  </si>
  <si>
    <t>Mrs Anna Swan</t>
  </si>
  <si>
    <t>Miss Claire Nixon</t>
  </si>
  <si>
    <t>Ms Fiona Stewart</t>
  </si>
  <si>
    <t>Mrs Hazel Donaldson</t>
  </si>
  <si>
    <t>Mrs Heather Fisher</t>
  </si>
  <si>
    <t>Miss Jess Rawsthorn</t>
  </si>
  <si>
    <t>Miss Laura Eaton</t>
  </si>
  <si>
    <t>Mrs Lesley Sinclair</t>
  </si>
  <si>
    <t>Mr Michael Robson</t>
  </si>
  <si>
    <t>Mrs Nicola Green</t>
  </si>
  <si>
    <t>Miss Rachael Newth</t>
  </si>
  <si>
    <t>Miss Steffanie Singleton</t>
  </si>
  <si>
    <t>Miss Vicky Wood</t>
  </si>
  <si>
    <t>Miss Victoria Parker</t>
  </si>
  <si>
    <t>Miss Jessica Smith Straughan</t>
  </si>
  <si>
    <t>Miss Phillipa Sinclair</t>
  </si>
  <si>
    <t xml:space="preserve">Mrs Allison Milburn </t>
  </si>
  <si>
    <t>Crosspoint Chance</t>
  </si>
  <si>
    <t>Castlegannon Festy</t>
  </si>
  <si>
    <t>Wolkens Walter</t>
  </si>
  <si>
    <t>Hillgarth Autumn Lady</t>
  </si>
  <si>
    <t>Marvin Grey</t>
  </si>
  <si>
    <t>Maclachlan</t>
  </si>
  <si>
    <t>Bouquet</t>
  </si>
  <si>
    <t>Winnipeg</t>
  </si>
  <si>
    <t xml:space="preserve">Really Ruben </t>
  </si>
  <si>
    <t xml:space="preserve">Red diamond </t>
  </si>
  <si>
    <t>Red Cell</t>
  </si>
  <si>
    <t>Mr Blue Sky</t>
  </si>
  <si>
    <t>Ice</t>
  </si>
  <si>
    <t>Rekcilf Jump Jet</t>
  </si>
  <si>
    <t xml:space="preserve">Huckleberry Pie </t>
  </si>
  <si>
    <t>Viewbawn Diamond</t>
  </si>
  <si>
    <t>Thornbeck Andrew</t>
  </si>
  <si>
    <t>Glenbeech Toffee II</t>
  </si>
  <si>
    <t xml:space="preserve">Darbey Ramblin </t>
  </si>
  <si>
    <t>Milestones Boogie Knight</t>
  </si>
  <si>
    <t>Milestones Mr Baggins</t>
  </si>
  <si>
    <t>Miss Evie Hole Todd</t>
  </si>
  <si>
    <t>Miss Aileen Firth</t>
  </si>
  <si>
    <t>Miss Ali Hughes</t>
  </si>
  <si>
    <t>Miss Beth Hutchinson</t>
  </si>
  <si>
    <t>Miss Charlotte Merrigan Martin</t>
  </si>
  <si>
    <t>Miss Donna Fitzgerald</t>
  </si>
  <si>
    <t>Mrs Emma Gough</t>
  </si>
  <si>
    <t>Miss Laura Wright</t>
  </si>
  <si>
    <t>Miss Niki Mclachlan</t>
  </si>
  <si>
    <t>Mrs Sophie Tunnah</t>
  </si>
  <si>
    <t xml:space="preserve">Miss Victoria Smith </t>
  </si>
  <si>
    <t>Miss Yasmin Ahmed</t>
  </si>
  <si>
    <t>Mrs Christine Marshall</t>
  </si>
  <si>
    <t>Mrs Janice Winn</t>
  </si>
  <si>
    <t>Miss Molly Bowles</t>
  </si>
  <si>
    <t>Made in Time</t>
  </si>
  <si>
    <t>Daiva</t>
  </si>
  <si>
    <t>Chloe's Image</t>
  </si>
  <si>
    <t>Volatis Diva</t>
  </si>
  <si>
    <t>Castlelawn Diva</t>
  </si>
  <si>
    <t>Tullineaskey Whorly Girl</t>
  </si>
  <si>
    <t>Holme Park Friday</t>
  </si>
  <si>
    <t>Baile Dubh Deas</t>
  </si>
  <si>
    <t>Skewbald Warrior</t>
  </si>
  <si>
    <t>Loobrhu Hollys Carrabawn</t>
  </si>
  <si>
    <t xml:space="preserve">Polar Vos </t>
  </si>
  <si>
    <t>Itsan Illusion</t>
  </si>
  <si>
    <t>Jumping Jack Flash</t>
  </si>
  <si>
    <t>Runnymede Disco Diva</t>
  </si>
  <si>
    <t>Freddie Mael Duin</t>
  </si>
  <si>
    <t>Miss Michelle Dowson</t>
  </si>
  <si>
    <t xml:space="preserve">Miss Emma Hunter </t>
  </si>
  <si>
    <t>Miss Jessica Foggett</t>
  </si>
  <si>
    <t>Mrs Karen Ritchie</t>
  </si>
  <si>
    <t>Miss Lily Crisp</t>
  </si>
  <si>
    <t>Mrs Liz Knox</t>
  </si>
  <si>
    <t xml:space="preserve">Miss Robyn  Trotter </t>
  </si>
  <si>
    <t>Miss Sam Eke</t>
  </si>
  <si>
    <t>Mrs Tamara Inness</t>
  </si>
  <si>
    <t>Miss Tracy Thirlwall</t>
  </si>
  <si>
    <t>Miss Victoria Hodge</t>
  </si>
  <si>
    <t>Mrs Gillian Kettles</t>
  </si>
  <si>
    <t>Ms Kerry Browning</t>
  </si>
  <si>
    <t xml:space="preserve">Miss Vicky Johnston </t>
  </si>
  <si>
    <t>Itsy</t>
  </si>
  <si>
    <t>Castor V/D Rockyhoeve</t>
  </si>
  <si>
    <t>Jupe</t>
  </si>
  <si>
    <t>Rock On Ruby</t>
  </si>
  <si>
    <t>Jubilee Games</t>
  </si>
  <si>
    <t>Mr McGonagall</t>
  </si>
  <si>
    <t>Greenholme Young Beth</t>
  </si>
  <si>
    <t>Ultiep</t>
  </si>
  <si>
    <t>Gibside Jacob</t>
  </si>
  <si>
    <t>Rhosygarreg Dewin</t>
  </si>
  <si>
    <t>Dissington Penelope</t>
  </si>
  <si>
    <t>Tapaidh Frankie</t>
  </si>
  <si>
    <t xml:space="preserve">Mrs Ali Wrangham </t>
  </si>
  <si>
    <t>Miss Jane Semple</t>
  </si>
  <si>
    <t>Mrs Joanna Nicholson</t>
  </si>
  <si>
    <t>Ms Lizzie Dodd</t>
  </si>
  <si>
    <t>Miss Angela Pearson</t>
  </si>
  <si>
    <t>Miss Carla Milne</t>
  </si>
  <si>
    <t>Holmesies</t>
  </si>
  <si>
    <t>Hey Good Looking GK</t>
  </si>
  <si>
    <t>Solaris Dwenqua</t>
  </si>
  <si>
    <t>Tallyrock Papaver</t>
  </si>
  <si>
    <t>Pembridge Musician</t>
  </si>
  <si>
    <t>Nothing To Hide</t>
  </si>
  <si>
    <t xml:space="preserve">Chiddock First Time </t>
  </si>
  <si>
    <t>Jay Ryder</t>
  </si>
  <si>
    <t>Claire Maddison</t>
  </si>
  <si>
    <t>Unbelievable hors la Loi</t>
  </si>
  <si>
    <t>Mrs Christine Daniels</t>
  </si>
  <si>
    <t>u21</t>
  </si>
  <si>
    <t>1630956A</t>
  </si>
  <si>
    <t>Sally  V</t>
  </si>
  <si>
    <t>Lola IV</t>
  </si>
  <si>
    <t>Sir Arthur II</t>
  </si>
  <si>
    <t xml:space="preserve">Harry Payne </t>
  </si>
  <si>
    <t>(List 1)</t>
  </si>
  <si>
    <t>Chrissie Havis</t>
  </si>
  <si>
    <t>(List 2)</t>
  </si>
  <si>
    <t>Helen Copeland</t>
  </si>
  <si>
    <t>(List 3)</t>
  </si>
  <si>
    <t>9.00am</t>
  </si>
  <si>
    <t>9.08am</t>
  </si>
  <si>
    <t>9.15am</t>
  </si>
  <si>
    <t>9.23am</t>
  </si>
  <si>
    <t>9.30am</t>
  </si>
  <si>
    <t>9.38am</t>
  </si>
  <si>
    <t>9.45am</t>
  </si>
  <si>
    <t xml:space="preserve">Jo Graham </t>
  </si>
  <si>
    <t>Martyn Johnson</t>
  </si>
  <si>
    <t xml:space="preserve">Phyllis Beattie </t>
  </si>
  <si>
    <t>10.00am</t>
  </si>
  <si>
    <t>10.08am</t>
  </si>
  <si>
    <t>10.15am</t>
  </si>
  <si>
    <t>10.23am</t>
  </si>
  <si>
    <t>10.30am</t>
  </si>
  <si>
    <t>10.38am</t>
  </si>
  <si>
    <t>10.45am</t>
  </si>
  <si>
    <t>10.52am</t>
  </si>
  <si>
    <t>Jo Graham</t>
  </si>
  <si>
    <t xml:space="preserve">Martyn Johnson </t>
  </si>
  <si>
    <t>11.40am</t>
  </si>
  <si>
    <t>11.48am</t>
  </si>
  <si>
    <t>11.56am</t>
  </si>
  <si>
    <t>12.04pm</t>
  </si>
  <si>
    <t>12.12pm</t>
  </si>
  <si>
    <t>12.20pm</t>
  </si>
  <si>
    <t>12.28pm</t>
  </si>
  <si>
    <t>12.36pm</t>
  </si>
  <si>
    <t>12.44pm</t>
  </si>
  <si>
    <t>Gwyneth Lewis</t>
  </si>
  <si>
    <t xml:space="preserve">Les Smith </t>
  </si>
  <si>
    <t>13.00pm</t>
  </si>
  <si>
    <t>13.08pm</t>
  </si>
  <si>
    <t>13.16pm</t>
  </si>
  <si>
    <t>13.24pm</t>
  </si>
  <si>
    <t>13.32pm</t>
  </si>
  <si>
    <t>13.40pm</t>
  </si>
  <si>
    <t>13.48pm</t>
  </si>
  <si>
    <t>Les Smith</t>
  </si>
  <si>
    <t>Phyllis Battie</t>
  </si>
  <si>
    <t>14.35pm</t>
  </si>
  <si>
    <t>14.43pm</t>
  </si>
  <si>
    <t>14.50pm</t>
  </si>
  <si>
    <t>14.58pm</t>
  </si>
  <si>
    <t>15.10pm</t>
  </si>
  <si>
    <t>15.18pm</t>
  </si>
  <si>
    <t>15.25pm</t>
  </si>
  <si>
    <t>Mr Francis Peto</t>
  </si>
  <si>
    <t>10.40am</t>
  </si>
  <si>
    <t>10.47am</t>
  </si>
  <si>
    <t>10.54am</t>
  </si>
  <si>
    <t>11.01am</t>
  </si>
  <si>
    <t>11.08am</t>
  </si>
  <si>
    <t>11.15am</t>
  </si>
  <si>
    <t>11.22am</t>
  </si>
  <si>
    <t>11.29am</t>
  </si>
  <si>
    <t>11.36am</t>
  </si>
  <si>
    <t>11.43am</t>
  </si>
  <si>
    <t>11.50am</t>
  </si>
  <si>
    <t>11.57am</t>
  </si>
  <si>
    <t>12.15pm</t>
  </si>
  <si>
    <t>12.22pm</t>
  </si>
  <si>
    <t>12.29pm</t>
  </si>
  <si>
    <t>12.43pm</t>
  </si>
  <si>
    <t>12.50pm</t>
  </si>
  <si>
    <t>12.57pm</t>
  </si>
  <si>
    <t>13.04pm</t>
  </si>
  <si>
    <t>13.11pm</t>
  </si>
  <si>
    <t>13.18pm</t>
  </si>
  <si>
    <t>13.25pm</t>
  </si>
  <si>
    <t>13.47pm</t>
  </si>
  <si>
    <t>13.54pm</t>
  </si>
  <si>
    <t>14.01pm</t>
  </si>
  <si>
    <t>14.08pm</t>
  </si>
  <si>
    <t>14.15pm</t>
  </si>
  <si>
    <t>14.22pm</t>
  </si>
  <si>
    <t>14.29pm</t>
  </si>
  <si>
    <t>14.45pm</t>
  </si>
  <si>
    <t>14.52pm</t>
  </si>
  <si>
    <t>14.59pm</t>
  </si>
  <si>
    <t>15.06pm</t>
  </si>
  <si>
    <t>15.13pm</t>
  </si>
  <si>
    <t>15.20pm</t>
  </si>
  <si>
    <t>15.27pm</t>
  </si>
  <si>
    <t>Andrea Smith</t>
  </si>
  <si>
    <t>Phyllis Beattie</t>
  </si>
  <si>
    <t>Fiona Busby</t>
  </si>
  <si>
    <t>Fine China</t>
  </si>
  <si>
    <t>17.30pm</t>
  </si>
  <si>
    <t>17.37pm</t>
  </si>
  <si>
    <t>17.43pm</t>
  </si>
  <si>
    <t>17.50pm</t>
  </si>
  <si>
    <t>17.56pm</t>
  </si>
  <si>
    <t>18.03pm</t>
  </si>
  <si>
    <t>18.09pm</t>
  </si>
  <si>
    <t>18.16pm</t>
  </si>
  <si>
    <t>18.22pm</t>
  </si>
  <si>
    <t>18.29pm</t>
  </si>
  <si>
    <t>18.45pm</t>
  </si>
  <si>
    <t>18.52pm</t>
  </si>
  <si>
    <t>18.58pm</t>
  </si>
  <si>
    <t>19.05pm</t>
  </si>
  <si>
    <t>19.11pm</t>
  </si>
  <si>
    <t>19.18pm</t>
  </si>
  <si>
    <t>19.24pm</t>
  </si>
  <si>
    <t>19.31pm</t>
  </si>
  <si>
    <t>19.37pm</t>
  </si>
  <si>
    <t>19.44pm</t>
  </si>
  <si>
    <t>20.00pm</t>
  </si>
  <si>
    <t>20.07pm</t>
  </si>
  <si>
    <t>20.13pm</t>
  </si>
  <si>
    <t>20.20pm</t>
  </si>
  <si>
    <t>20.26pm</t>
  </si>
  <si>
    <t>20.33pm</t>
  </si>
  <si>
    <t>20.39pm</t>
  </si>
  <si>
    <t>20.46pm</t>
  </si>
  <si>
    <t>20.52pm</t>
  </si>
  <si>
    <t xml:space="preserve">Gwyneth Lewis </t>
  </si>
  <si>
    <t>W/D</t>
  </si>
  <si>
    <t>R</t>
  </si>
  <si>
    <t>Starters : 7</t>
  </si>
  <si>
    <t>Pippa Hahn</t>
  </si>
  <si>
    <t>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</si>
  <si>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</si>
  <si>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</si>
  <si>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</si>
  <si>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</si>
  <si>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</si>
  <si>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</si>
  <si>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</si>
  <si>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</si>
  <si>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</si>
  <si>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</si>
  <si>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Starters:13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</si>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</sst>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name val="Arial"/>
    </font>
    <font>
      <b/>
      <sz val="14"/>
      <name val="Corbel"/>
      <family val="2"/>
    </font>
    <font>
      <sz val="10"/>
      <name val="Corbel"/>
      <family val="2"/>
    </font>
    <font>
      <b/>
      <sz val="10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Corbel"/>
      <family val="2"/>
    </font>
    <font>
      <i/>
      <sz val="12"/>
      <name val="Corbel"/>
      <family val="2"/>
    </font>
    <font>
      <b/>
      <i/>
      <sz val="12"/>
      <name val="Corbel"/>
      <family val="2"/>
    </font>
    <font>
      <i/>
      <sz val="10"/>
      <name val="Arial"/>
      <family val="2"/>
    </font>
    <font>
      <sz val="10"/>
      <name val="Corbel"/>
      <family val="2"/>
    </font>
    <font>
      <sz val="8"/>
      <name val="Corbel"/>
      <family val="2"/>
    </font>
    <font>
      <sz val="6"/>
      <name val="Corbel"/>
      <family val="2"/>
    </font>
    <font>
      <sz val="12"/>
      <name val="Corbel"/>
    </font>
    <font>
      <b/>
      <sz val="12"/>
      <name val="Corbel"/>
    </font>
    <font>
      <b/>
      <sz val="14"/>
      <name val="Corbel"/>
    </font>
    <font>
      <b/>
      <sz val="10"/>
      <name val="Corbel"/>
    </font>
    <font>
      <sz val="10"/>
      <name val="Corbel"/>
    </font>
    <font>
      <sz val="8"/>
      <name val="Corbel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2" fillId="0" borderId="6" xfId="0" applyFont="1" applyBorder="1"/>
    <xf numFmtId="0" fontId="5" fillId="0" borderId="8" xfId="0" applyFont="1" applyBorder="1"/>
    <xf numFmtId="0" fontId="2" fillId="0" borderId="9" xfId="0" applyFont="1" applyBorder="1"/>
    <xf numFmtId="164" fontId="2" fillId="0" borderId="0" xfId="0" applyNumberFormat="1" applyFont="1" applyAlignment="1">
      <alignment shrinkToFit="1"/>
    </xf>
    <xf numFmtId="164" fontId="2" fillId="0" borderId="0" xfId="0" applyNumberFormat="1" applyFont="1" applyBorder="1" applyAlignment="1">
      <alignment shrinkToFit="1"/>
    </xf>
    <xf numFmtId="164" fontId="5" fillId="0" borderId="3" xfId="0" applyNumberFormat="1" applyFont="1" applyBorder="1" applyAlignment="1">
      <alignment horizontal="center" shrinkToFit="1"/>
    </xf>
    <xf numFmtId="164" fontId="5" fillId="0" borderId="1" xfId="0" applyNumberFormat="1" applyFont="1" applyBorder="1" applyAlignment="1">
      <alignment shrinkToFit="1"/>
    </xf>
    <xf numFmtId="164" fontId="5" fillId="0" borderId="8" xfId="0" applyNumberFormat="1" applyFont="1" applyBorder="1" applyAlignment="1">
      <alignment shrinkToFit="1"/>
    </xf>
    <xf numFmtId="164" fontId="3" fillId="0" borderId="0" xfId="0" applyNumberFormat="1" applyFont="1" applyAlignment="1">
      <alignment shrinkToFit="1"/>
    </xf>
    <xf numFmtId="2" fontId="2" fillId="0" borderId="0" xfId="0" applyNumberFormat="1" applyFont="1" applyAlignment="1">
      <alignment shrinkToFit="1"/>
    </xf>
    <xf numFmtId="2" fontId="2" fillId="0" borderId="0" xfId="0" applyNumberFormat="1" applyFont="1" applyBorder="1" applyAlignment="1">
      <alignment shrinkToFit="1"/>
    </xf>
    <xf numFmtId="2" fontId="5" fillId="0" borderId="3" xfId="0" applyNumberFormat="1" applyFont="1" applyBorder="1" applyAlignment="1">
      <alignment horizontal="center" shrinkToFit="1"/>
    </xf>
    <xf numFmtId="2" fontId="5" fillId="0" borderId="1" xfId="0" applyNumberFormat="1" applyFont="1" applyBorder="1" applyAlignment="1">
      <alignment shrinkToFit="1"/>
    </xf>
    <xf numFmtId="2" fontId="5" fillId="0" borderId="8" xfId="0" applyNumberFormat="1" applyFont="1" applyBorder="1" applyAlignment="1">
      <alignment shrinkToFit="1"/>
    </xf>
    <xf numFmtId="2" fontId="3" fillId="0" borderId="0" xfId="0" applyNumberFormat="1" applyFont="1" applyAlignment="1">
      <alignment shrinkToFi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5" fillId="0" borderId="0" xfId="1" applyNumberFormat="1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2" fillId="0" borderId="0" xfId="0" applyNumberFormat="1" applyFont="1" applyAlignment="1">
      <alignment horizontal="center" shrinkToFit="1"/>
    </xf>
    <xf numFmtId="164" fontId="5" fillId="0" borderId="0" xfId="0" applyNumberFormat="1" applyFont="1" applyAlignment="1">
      <alignment horizontal="center" shrinkToFit="1"/>
    </xf>
    <xf numFmtId="164" fontId="2" fillId="0" borderId="0" xfId="0" applyNumberFormat="1" applyFont="1" applyBorder="1" applyAlignment="1">
      <alignment horizontal="center" shrinkToFit="1"/>
    </xf>
    <xf numFmtId="164" fontId="5" fillId="0" borderId="1" xfId="0" applyNumberFormat="1" applyFont="1" applyBorder="1" applyAlignment="1">
      <alignment horizontal="center" shrinkToFit="1"/>
    </xf>
    <xf numFmtId="2" fontId="5" fillId="0" borderId="1" xfId="0" applyNumberFormat="1" applyFont="1" applyBorder="1" applyAlignment="1">
      <alignment horizontal="center" shrinkToFit="1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 shrinkToFit="1"/>
    </xf>
    <xf numFmtId="2" fontId="5" fillId="0" borderId="0" xfId="0" applyNumberFormat="1" applyFont="1" applyAlignment="1">
      <alignment horizontal="center" shrinkToFit="1"/>
    </xf>
    <xf numFmtId="2" fontId="2" fillId="0" borderId="0" xfId="0" applyNumberFormat="1" applyFont="1" applyBorder="1" applyAlignment="1">
      <alignment horizontal="center" shrinkToFit="1"/>
    </xf>
    <xf numFmtId="164" fontId="8" fillId="0" borderId="0" xfId="0" applyNumberFormat="1" applyFont="1" applyAlignment="1">
      <alignment horizontal="center" shrinkToFit="1"/>
    </xf>
    <xf numFmtId="164" fontId="10" fillId="0" borderId="0" xfId="0" applyNumberFormat="1" applyFont="1" applyAlignment="1">
      <alignment horizontal="center" shrinkToFit="1"/>
    </xf>
    <xf numFmtId="164" fontId="8" fillId="0" borderId="0" xfId="0" applyNumberFormat="1" applyFont="1" applyBorder="1" applyAlignment="1">
      <alignment horizontal="center" shrinkToFit="1"/>
    </xf>
    <xf numFmtId="164" fontId="9" fillId="0" borderId="3" xfId="0" applyNumberFormat="1" applyFont="1" applyBorder="1" applyAlignment="1">
      <alignment horizontal="center" shrinkToFit="1"/>
    </xf>
    <xf numFmtId="2" fontId="9" fillId="0" borderId="1" xfId="0" applyNumberFormat="1" applyFont="1" applyBorder="1" applyAlignment="1">
      <alignment horizontal="center" shrinkToFit="1"/>
    </xf>
    <xf numFmtId="0" fontId="11" fillId="0" borderId="0" xfId="0" applyFont="1" applyAlignment="1">
      <alignment horizontal="center"/>
    </xf>
    <xf numFmtId="2" fontId="8" fillId="0" borderId="0" xfId="0" applyNumberFormat="1" applyFont="1" applyAlignment="1">
      <alignment horizontal="center" shrinkToFit="1"/>
    </xf>
    <xf numFmtId="2" fontId="8" fillId="0" borderId="0" xfId="0" applyNumberFormat="1" applyFont="1" applyBorder="1" applyAlignment="1">
      <alignment horizontal="center" shrinkToFit="1"/>
    </xf>
    <xf numFmtId="2" fontId="9" fillId="0" borderId="3" xfId="0" applyNumberFormat="1" applyFont="1" applyBorder="1" applyAlignment="1">
      <alignment horizontal="center" shrinkToFit="1"/>
    </xf>
    <xf numFmtId="164" fontId="5" fillId="0" borderId="8" xfId="0" applyNumberFormat="1" applyFont="1" applyBorder="1" applyAlignment="1">
      <alignment horizontal="center" shrinkToFit="1"/>
    </xf>
    <xf numFmtId="2" fontId="9" fillId="0" borderId="8" xfId="0" applyNumberFormat="1" applyFont="1" applyBorder="1" applyAlignment="1">
      <alignment horizontal="center" shrinkToFit="1"/>
    </xf>
    <xf numFmtId="2" fontId="5" fillId="0" borderId="8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12" fillId="0" borderId="1" xfId="0" applyFont="1" applyBorder="1"/>
    <xf numFmtId="0" fontId="13" fillId="0" borderId="1" xfId="0" applyFont="1" applyBorder="1"/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4" fillId="0" borderId="1" xfId="0" applyFont="1" applyBorder="1"/>
    <xf numFmtId="0" fontId="2" fillId="0" borderId="1" xfId="0" applyFont="1" applyFill="1" applyBorder="1"/>
    <xf numFmtId="0" fontId="13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64" fontId="15" fillId="0" borderId="0" xfId="0" applyNumberFormat="1" applyFont="1" applyAlignment="1">
      <alignment horizontal="center" shrinkToFit="1"/>
    </xf>
    <xf numFmtId="0" fontId="17" fillId="0" borderId="0" xfId="0" applyFont="1"/>
    <xf numFmtId="0" fontId="16" fillId="0" borderId="0" xfId="0" applyFont="1"/>
    <xf numFmtId="0" fontId="18" fillId="0" borderId="0" xfId="0" applyFont="1"/>
    <xf numFmtId="0" fontId="18" fillId="0" borderId="0" xfId="0" applyFont="1" applyBorder="1"/>
    <xf numFmtId="0" fontId="16" fillId="0" borderId="2" xfId="0" applyFont="1" applyBorder="1" applyAlignment="1">
      <alignment horizontal="center"/>
    </xf>
    <xf numFmtId="0" fontId="16" fillId="0" borderId="1" xfId="0" applyFont="1" applyBorder="1"/>
    <xf numFmtId="0" fontId="16" fillId="0" borderId="5" xfId="0" applyFont="1" applyBorder="1"/>
    <xf numFmtId="0" fontId="16" fillId="0" borderId="7" xfId="0" applyFont="1" applyBorder="1"/>
    <xf numFmtId="2" fontId="15" fillId="0" borderId="0" xfId="0" applyNumberFormat="1" applyFont="1" applyAlignment="1">
      <alignment horizontal="center" shrinkToFit="1"/>
    </xf>
    <xf numFmtId="164" fontId="5" fillId="0" borderId="1" xfId="0" applyNumberFormat="1" applyFont="1" applyFill="1" applyBorder="1" applyAlignment="1">
      <alignment shrinkToFit="1"/>
    </xf>
    <xf numFmtId="0" fontId="5" fillId="0" borderId="1" xfId="0" applyFont="1" applyFill="1" applyBorder="1"/>
    <xf numFmtId="0" fontId="5" fillId="0" borderId="11" xfId="0" applyFont="1" applyFill="1" applyBorder="1"/>
    <xf numFmtId="0" fontId="2" fillId="0" borderId="6" xfId="0" applyFont="1" applyFill="1" applyBorder="1"/>
    <xf numFmtId="0" fontId="5" fillId="0" borderId="1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 shrinkToFit="1"/>
    </xf>
    <xf numFmtId="2" fontId="9" fillId="0" borderId="1" xfId="0" applyNumberFormat="1" applyFont="1" applyFill="1" applyBorder="1" applyAlignment="1">
      <alignment horizontal="center" shrinkToFit="1"/>
    </xf>
    <xf numFmtId="2" fontId="5" fillId="0" borderId="1" xfId="0" applyNumberFormat="1" applyFont="1" applyFill="1" applyBorder="1" applyAlignment="1">
      <alignment shrinkToFit="1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center" shrinkToFit="1"/>
    </xf>
    <xf numFmtId="2" fontId="9" fillId="0" borderId="8" xfId="0" applyNumberFormat="1" applyFont="1" applyFill="1" applyBorder="1" applyAlignment="1">
      <alignment horizontal="center" shrinkToFit="1"/>
    </xf>
    <xf numFmtId="164" fontId="5" fillId="0" borderId="8" xfId="0" applyNumberFormat="1" applyFont="1" applyFill="1" applyBorder="1" applyAlignment="1">
      <alignment shrinkToFit="1"/>
    </xf>
    <xf numFmtId="2" fontId="5" fillId="0" borderId="8" xfId="0" applyNumberFormat="1" applyFont="1" applyFill="1" applyBorder="1" applyAlignment="1">
      <alignment shrinkToFit="1"/>
    </xf>
    <xf numFmtId="0" fontId="5" fillId="0" borderId="12" xfId="0" applyFont="1" applyFill="1" applyBorder="1"/>
    <xf numFmtId="0" fontId="2" fillId="0" borderId="9" xfId="0" applyFont="1" applyFill="1" applyBorder="1"/>
    <xf numFmtId="0" fontId="3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/>
    <xf numFmtId="0" fontId="4" fillId="0" borderId="7" xfId="0" applyFont="1" applyBorder="1"/>
    <xf numFmtId="0" fontId="7" fillId="0" borderId="0" xfId="0" applyFont="1"/>
    <xf numFmtId="0" fontId="19" fillId="0" borderId="1" xfId="0" applyFont="1" applyBorder="1"/>
    <xf numFmtId="0" fontId="20" fillId="0" borderId="1" xfId="0" applyFont="1" applyBorder="1"/>
    <xf numFmtId="0" fontId="16" fillId="2" borderId="5" xfId="0" applyFont="1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 shrinkToFit="1"/>
    </xf>
    <xf numFmtId="2" fontId="9" fillId="2" borderId="1" xfId="0" applyNumberFormat="1" applyFont="1" applyFill="1" applyBorder="1" applyAlignment="1">
      <alignment horizontal="center" shrinkToFit="1"/>
    </xf>
    <xf numFmtId="164" fontId="5" fillId="2" borderId="1" xfId="0" applyNumberFormat="1" applyFont="1" applyFill="1" applyBorder="1" applyAlignment="1">
      <alignment shrinkToFit="1"/>
    </xf>
    <xf numFmtId="2" fontId="5" fillId="2" borderId="1" xfId="0" applyNumberFormat="1" applyFont="1" applyFill="1" applyBorder="1" applyAlignment="1">
      <alignment shrinkToFit="1"/>
    </xf>
    <xf numFmtId="0" fontId="4" fillId="2" borderId="5" xfId="0" applyFont="1" applyFill="1" applyBorder="1"/>
    <xf numFmtId="0" fontId="2" fillId="0" borderId="11" xfId="0" applyFont="1" applyBorder="1"/>
    <xf numFmtId="0" fontId="5" fillId="0" borderId="0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</cellXfs>
  <cellStyles count="2">
    <cellStyle name="Normal" xfId="0" builtinId="0"/>
    <cellStyle name="Percent 2" xfId="1" xr:uid="{00000000-0005-0000-0000-000001000000}"/>
  </cellStyles>
  <dxfs count="20"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T43"/>
  <sheetViews>
    <sheetView topLeftCell="A12" zoomScale="120" zoomScaleNormal="120" workbookViewId="0">
      <selection activeCell="A8" sqref="A8"/>
    </sheetView>
  </sheetViews>
  <sheetFormatPr baseColWidth="10" defaultColWidth="9.1640625" defaultRowHeight="14"/>
  <cols>
    <col min="1" max="1" width="5.6640625" style="67" customWidth="1"/>
    <col min="2" max="2" width="7.6640625" style="2" customWidth="1"/>
    <col min="3" max="3" width="18" style="2" customWidth="1"/>
    <col min="4" max="4" width="10.1640625" style="2" bestFit="1" customWidth="1"/>
    <col min="5" max="5" width="18.1640625" style="2" customWidth="1"/>
    <col min="6" max="6" width="10.6640625" style="26" bestFit="1" customWidth="1"/>
    <col min="7" max="7" width="8.5" style="30" customWidth="1"/>
    <col min="8" max="8" width="8.5" style="39" customWidth="1"/>
    <col min="9" max="9" width="8.5" style="30" customWidth="1"/>
    <col min="10" max="10" width="8.5" style="39" customWidth="1"/>
    <col min="11" max="11" width="8.5" style="30" customWidth="1"/>
    <col min="12" max="12" width="8.5" style="39" customWidth="1"/>
    <col min="13" max="13" width="9.83203125" style="13" bestFit="1" customWidth="1"/>
    <col min="14" max="14" width="9.1640625" style="19"/>
    <col min="15" max="15" width="7.83203125" style="13" customWidth="1"/>
    <col min="16" max="17" width="8.33203125" style="2" customWidth="1"/>
    <col min="18" max="18" width="7.6640625" style="2" customWidth="1"/>
    <col min="19" max="19" width="2.1640625" style="2" customWidth="1"/>
    <col min="20" max="20" width="9.1640625" style="26" customWidth="1"/>
    <col min="21" max="16384" width="9.1640625" style="2"/>
  </cols>
  <sheetData>
    <row r="1" spans="1:20" ht="21">
      <c r="A1" s="65" t="s">
        <v>31</v>
      </c>
    </row>
    <row r="2" spans="1:20" ht="16">
      <c r="A2" s="66" t="s">
        <v>76</v>
      </c>
      <c r="B2" s="6"/>
      <c r="C2" s="6"/>
      <c r="D2" s="6"/>
      <c r="E2" s="6"/>
      <c r="F2" s="56" t="s">
        <v>8</v>
      </c>
      <c r="G2" s="31" t="s">
        <v>14</v>
      </c>
      <c r="H2" s="64" t="s">
        <v>354</v>
      </c>
      <c r="I2" s="30" t="s">
        <v>232</v>
      </c>
    </row>
    <row r="3" spans="1:20" ht="16">
      <c r="A3" s="66" t="s">
        <v>0</v>
      </c>
      <c r="B3" s="6" t="s">
        <v>13</v>
      </c>
      <c r="C3" s="6"/>
      <c r="D3" s="6"/>
      <c r="E3" s="6"/>
      <c r="F3" s="56"/>
      <c r="G3" s="31" t="s">
        <v>6</v>
      </c>
      <c r="H3" s="64" t="s">
        <v>271</v>
      </c>
      <c r="I3" s="30" t="s">
        <v>230</v>
      </c>
    </row>
    <row r="4" spans="1:20" ht="16">
      <c r="A4" s="66" t="s">
        <v>9</v>
      </c>
      <c r="B4" s="6">
        <v>13</v>
      </c>
      <c r="C4" s="6"/>
      <c r="D4" s="6"/>
      <c r="E4" s="6"/>
      <c r="F4" s="56"/>
      <c r="G4" s="31" t="s">
        <v>26</v>
      </c>
      <c r="H4" s="64" t="s">
        <v>318</v>
      </c>
      <c r="I4" s="30" t="s">
        <v>230</v>
      </c>
      <c r="O4" s="18"/>
    </row>
    <row r="5" spans="1:20" ht="16">
      <c r="D5" s="110" t="s">
        <v>15</v>
      </c>
      <c r="E5" s="110"/>
      <c r="F5" s="110"/>
      <c r="G5" s="110"/>
      <c r="H5" s="110"/>
      <c r="I5" s="110"/>
      <c r="J5" s="110"/>
      <c r="K5" s="110"/>
      <c r="L5" s="40"/>
      <c r="T5" s="28"/>
    </row>
    <row r="6" spans="1:20" ht="15" thickBot="1">
      <c r="A6" s="68"/>
      <c r="B6" s="4"/>
      <c r="C6" s="4"/>
      <c r="D6" s="4"/>
      <c r="E6" s="4"/>
      <c r="F6" s="57"/>
      <c r="G6" s="32"/>
      <c r="H6" s="41"/>
      <c r="I6" s="32"/>
      <c r="J6" s="41"/>
      <c r="K6" s="32"/>
      <c r="L6" s="41"/>
      <c r="M6" s="14"/>
      <c r="N6" s="20">
        <f>240*3</f>
        <v>720</v>
      </c>
      <c r="O6" s="14"/>
      <c r="P6" s="4"/>
      <c r="Q6" s="4"/>
      <c r="T6" s="28"/>
    </row>
    <row r="7" spans="1:20" ht="16">
      <c r="A7" s="69" t="s">
        <v>12</v>
      </c>
      <c r="B7" s="8" t="s">
        <v>1</v>
      </c>
      <c r="C7" s="8" t="s">
        <v>2</v>
      </c>
      <c r="D7" s="8" t="s">
        <v>3</v>
      </c>
      <c r="E7" s="8" t="s">
        <v>4</v>
      </c>
      <c r="F7" s="58" t="s">
        <v>5</v>
      </c>
      <c r="G7" s="15" t="s">
        <v>20</v>
      </c>
      <c r="H7" s="42" t="s">
        <v>21</v>
      </c>
      <c r="I7" s="15" t="s">
        <v>22</v>
      </c>
      <c r="J7" s="42" t="s">
        <v>23</v>
      </c>
      <c r="K7" s="15" t="s">
        <v>27</v>
      </c>
      <c r="L7" s="42" t="s">
        <v>28</v>
      </c>
      <c r="M7" s="15" t="s">
        <v>10</v>
      </c>
      <c r="N7" s="21" t="s">
        <v>11</v>
      </c>
      <c r="O7" s="15" t="s">
        <v>24</v>
      </c>
      <c r="P7" s="8" t="s">
        <v>7</v>
      </c>
      <c r="Q7" s="51" t="s">
        <v>29</v>
      </c>
      <c r="R7" s="9" t="s">
        <v>25</v>
      </c>
    </row>
    <row r="8" spans="1:20" ht="16" customHeight="1">
      <c r="A8" s="71">
        <v>314</v>
      </c>
      <c r="B8" s="7" t="s">
        <v>293</v>
      </c>
      <c r="C8" s="61" t="s">
        <v>125</v>
      </c>
      <c r="D8" s="63">
        <v>1612702</v>
      </c>
      <c r="E8" s="63" t="s">
        <v>137</v>
      </c>
      <c r="F8" s="62">
        <v>1830039</v>
      </c>
      <c r="G8" s="33">
        <v>165</v>
      </c>
      <c r="H8" s="43">
        <f t="shared" ref="H8:H29" si="0">G8/($N$6/3)*100</f>
        <v>68.75</v>
      </c>
      <c r="I8" s="33">
        <v>165</v>
      </c>
      <c r="J8" s="43">
        <f t="shared" ref="J8:J29" si="1">I8/($N$6/3)*100</f>
        <v>68.75</v>
      </c>
      <c r="K8" s="33">
        <v>160.5</v>
      </c>
      <c r="L8" s="43">
        <f t="shared" ref="L8:L29" si="2">K8/($N$6/3)*100</f>
        <v>66.875</v>
      </c>
      <c r="M8" s="16">
        <f t="shared" ref="M8:M29" si="3">G8+I8+K8</f>
        <v>490.5</v>
      </c>
      <c r="N8" s="22">
        <f t="shared" ref="N8:N29" si="4">M8/$N$6*100</f>
        <v>68.125</v>
      </c>
      <c r="O8" s="16">
        <v>204</v>
      </c>
      <c r="P8" s="70" t="s">
        <v>356</v>
      </c>
      <c r="Q8" s="52" t="s">
        <v>222</v>
      </c>
      <c r="R8" s="10"/>
      <c r="T8" s="27"/>
    </row>
    <row r="9" spans="1:20" ht="16" customHeight="1">
      <c r="A9" s="71">
        <v>310</v>
      </c>
      <c r="B9" s="7" t="s">
        <v>286</v>
      </c>
      <c r="C9" s="60" t="s">
        <v>221</v>
      </c>
      <c r="D9" s="63">
        <v>1810695</v>
      </c>
      <c r="E9" s="63" t="s">
        <v>146</v>
      </c>
      <c r="F9" s="62">
        <v>1831098</v>
      </c>
      <c r="G9" s="33">
        <v>159</v>
      </c>
      <c r="H9" s="43">
        <f t="shared" si="0"/>
        <v>66.25</v>
      </c>
      <c r="I9" s="33">
        <v>166.5</v>
      </c>
      <c r="J9" s="43">
        <f t="shared" si="1"/>
        <v>69.375</v>
      </c>
      <c r="K9" s="33">
        <v>158.5</v>
      </c>
      <c r="L9" s="43">
        <f t="shared" si="2"/>
        <v>66.041666666666671</v>
      </c>
      <c r="M9" s="16">
        <f t="shared" si="3"/>
        <v>484</v>
      </c>
      <c r="N9" s="22">
        <f t="shared" si="4"/>
        <v>67.222222222222229</v>
      </c>
      <c r="O9" s="16">
        <v>200</v>
      </c>
      <c r="P9" s="70" t="s">
        <v>357</v>
      </c>
      <c r="Q9" s="52"/>
      <c r="R9" s="10"/>
      <c r="T9" s="27"/>
    </row>
    <row r="10" spans="1:20" ht="16" customHeight="1">
      <c r="A10" s="71">
        <v>335</v>
      </c>
      <c r="B10" s="7" t="s">
        <v>301</v>
      </c>
      <c r="C10" s="60" t="s">
        <v>124</v>
      </c>
      <c r="D10" s="63">
        <v>1411381</v>
      </c>
      <c r="E10" s="63" t="s">
        <v>144</v>
      </c>
      <c r="F10" s="62">
        <v>1530099</v>
      </c>
      <c r="G10" s="33">
        <v>159</v>
      </c>
      <c r="H10" s="43">
        <f t="shared" si="0"/>
        <v>66.25</v>
      </c>
      <c r="I10" s="33">
        <v>162</v>
      </c>
      <c r="J10" s="43">
        <f t="shared" si="1"/>
        <v>67.5</v>
      </c>
      <c r="K10" s="33">
        <v>160</v>
      </c>
      <c r="L10" s="43">
        <f t="shared" si="2"/>
        <v>66.666666666666657</v>
      </c>
      <c r="M10" s="16">
        <f t="shared" si="3"/>
        <v>481</v>
      </c>
      <c r="N10" s="22">
        <f t="shared" si="4"/>
        <v>66.805555555555557</v>
      </c>
      <c r="O10" s="16">
        <v>199</v>
      </c>
      <c r="P10" s="70" t="s">
        <v>358</v>
      </c>
      <c r="Q10" s="52"/>
      <c r="R10" s="10"/>
      <c r="T10" s="27"/>
    </row>
    <row r="11" spans="1:20" ht="16" customHeight="1">
      <c r="A11" s="71">
        <v>317</v>
      </c>
      <c r="B11" s="7" t="s">
        <v>296</v>
      </c>
      <c r="C11" s="60" t="s">
        <v>120</v>
      </c>
      <c r="D11" s="63">
        <v>1713521</v>
      </c>
      <c r="E11" s="63" t="s">
        <v>141</v>
      </c>
      <c r="F11" s="62">
        <v>1735251</v>
      </c>
      <c r="G11" s="33">
        <v>163.5</v>
      </c>
      <c r="H11" s="43">
        <f t="shared" si="0"/>
        <v>68.125</v>
      </c>
      <c r="I11" s="33">
        <v>161.5</v>
      </c>
      <c r="J11" s="43">
        <f t="shared" si="1"/>
        <v>67.291666666666671</v>
      </c>
      <c r="K11" s="33">
        <v>152</v>
      </c>
      <c r="L11" s="43">
        <f t="shared" si="2"/>
        <v>63.333333333333329</v>
      </c>
      <c r="M11" s="16">
        <f t="shared" si="3"/>
        <v>477</v>
      </c>
      <c r="N11" s="22">
        <f t="shared" si="4"/>
        <v>66.25</v>
      </c>
      <c r="O11" s="16">
        <v>198</v>
      </c>
      <c r="P11" s="70" t="s">
        <v>359</v>
      </c>
      <c r="Q11" s="52"/>
      <c r="R11" s="10"/>
      <c r="T11" s="27"/>
    </row>
    <row r="12" spans="1:20" ht="16" customHeight="1">
      <c r="A12" s="71">
        <v>318</v>
      </c>
      <c r="B12" s="7" t="s">
        <v>281</v>
      </c>
      <c r="C12" s="60" t="s">
        <v>126</v>
      </c>
      <c r="D12" s="63">
        <v>402831</v>
      </c>
      <c r="E12" s="55" t="s">
        <v>147</v>
      </c>
      <c r="F12" s="62">
        <v>1734756</v>
      </c>
      <c r="G12" s="33">
        <v>153</v>
      </c>
      <c r="H12" s="43">
        <f t="shared" si="0"/>
        <v>63.749999999999993</v>
      </c>
      <c r="I12" s="33">
        <v>163.5</v>
      </c>
      <c r="J12" s="43">
        <f t="shared" si="1"/>
        <v>68.125</v>
      </c>
      <c r="K12" s="33">
        <v>156.5</v>
      </c>
      <c r="L12" s="43">
        <f t="shared" si="2"/>
        <v>65.208333333333329</v>
      </c>
      <c r="M12" s="16">
        <f t="shared" si="3"/>
        <v>473</v>
      </c>
      <c r="N12" s="22">
        <f t="shared" si="4"/>
        <v>65.694444444444443</v>
      </c>
      <c r="O12" s="16">
        <v>197</v>
      </c>
      <c r="P12" s="70" t="s">
        <v>360</v>
      </c>
      <c r="Q12" s="52" t="s">
        <v>29</v>
      </c>
      <c r="R12" s="10"/>
      <c r="T12" s="27"/>
    </row>
    <row r="13" spans="1:20" ht="16" customHeight="1">
      <c r="A13" s="71">
        <v>311</v>
      </c>
      <c r="B13" s="7" t="s">
        <v>302</v>
      </c>
      <c r="C13" s="60" t="s">
        <v>219</v>
      </c>
      <c r="D13" s="60">
        <v>256099</v>
      </c>
      <c r="E13" s="60" t="s">
        <v>220</v>
      </c>
      <c r="F13" s="62">
        <v>1734759</v>
      </c>
      <c r="G13" s="33">
        <v>151.5</v>
      </c>
      <c r="H13" s="43">
        <f t="shared" si="0"/>
        <v>63.125</v>
      </c>
      <c r="I13" s="33">
        <v>163.5</v>
      </c>
      <c r="J13" s="43">
        <f t="shared" si="1"/>
        <v>68.125</v>
      </c>
      <c r="K13" s="33">
        <v>156</v>
      </c>
      <c r="L13" s="43">
        <f t="shared" si="2"/>
        <v>65</v>
      </c>
      <c r="M13" s="16">
        <f t="shared" si="3"/>
        <v>471</v>
      </c>
      <c r="N13" s="22">
        <f t="shared" si="4"/>
        <v>65.416666666666671</v>
      </c>
      <c r="O13" s="16">
        <v>199</v>
      </c>
      <c r="P13" s="70" t="s">
        <v>361</v>
      </c>
      <c r="Q13" s="106"/>
      <c r="R13" s="10"/>
      <c r="T13" s="27"/>
    </row>
    <row r="14" spans="1:20" ht="16" customHeight="1">
      <c r="A14" s="71">
        <v>327</v>
      </c>
      <c r="B14" s="7" t="s">
        <v>282</v>
      </c>
      <c r="C14" s="60" t="s">
        <v>109</v>
      </c>
      <c r="D14" s="63">
        <v>1710775</v>
      </c>
      <c r="E14" s="63" t="s">
        <v>128</v>
      </c>
      <c r="F14" s="62">
        <v>1731202</v>
      </c>
      <c r="G14" s="33">
        <v>152</v>
      </c>
      <c r="H14" s="43">
        <f t="shared" si="0"/>
        <v>63.333333333333329</v>
      </c>
      <c r="I14" s="33">
        <v>156.5</v>
      </c>
      <c r="J14" s="43">
        <f t="shared" si="1"/>
        <v>65.208333333333329</v>
      </c>
      <c r="K14" s="33">
        <v>158.5</v>
      </c>
      <c r="L14" s="43">
        <f t="shared" si="2"/>
        <v>66.041666666666671</v>
      </c>
      <c r="M14" s="16">
        <f t="shared" si="3"/>
        <v>467</v>
      </c>
      <c r="N14" s="22">
        <f t="shared" si="4"/>
        <v>64.861111111111114</v>
      </c>
      <c r="O14" s="16">
        <v>197</v>
      </c>
      <c r="P14" s="70" t="s">
        <v>362</v>
      </c>
      <c r="Q14" s="52" t="s">
        <v>29</v>
      </c>
      <c r="R14" s="10"/>
      <c r="T14" s="27"/>
    </row>
    <row r="15" spans="1:20" ht="16" customHeight="1">
      <c r="A15" s="71">
        <v>328</v>
      </c>
      <c r="B15" s="7" t="s">
        <v>288</v>
      </c>
      <c r="C15" s="60" t="s">
        <v>149</v>
      </c>
      <c r="D15" s="63">
        <v>1713135</v>
      </c>
      <c r="E15" s="63" t="s">
        <v>145</v>
      </c>
      <c r="F15" s="62">
        <v>1734847</v>
      </c>
      <c r="G15" s="33">
        <v>151</v>
      </c>
      <c r="H15" s="43">
        <f t="shared" si="0"/>
        <v>62.916666666666664</v>
      </c>
      <c r="I15" s="33">
        <v>161</v>
      </c>
      <c r="J15" s="43">
        <f t="shared" si="1"/>
        <v>67.083333333333329</v>
      </c>
      <c r="K15" s="33">
        <v>148</v>
      </c>
      <c r="L15" s="43">
        <f t="shared" si="2"/>
        <v>61.666666666666671</v>
      </c>
      <c r="M15" s="16">
        <f t="shared" si="3"/>
        <v>460</v>
      </c>
      <c r="N15" s="22">
        <f t="shared" si="4"/>
        <v>63.888888888888886</v>
      </c>
      <c r="O15" s="16">
        <v>189</v>
      </c>
      <c r="P15" s="70" t="s">
        <v>363</v>
      </c>
      <c r="Q15" s="52" t="s">
        <v>29</v>
      </c>
      <c r="R15" s="10"/>
      <c r="T15" s="27"/>
    </row>
    <row r="16" spans="1:20" ht="16" customHeight="1">
      <c r="A16" s="71">
        <v>333</v>
      </c>
      <c r="B16" s="7" t="s">
        <v>299</v>
      </c>
      <c r="C16" s="61" t="s">
        <v>122</v>
      </c>
      <c r="D16" s="63">
        <v>1612142</v>
      </c>
      <c r="E16" s="63" t="s">
        <v>142</v>
      </c>
      <c r="F16" s="62">
        <v>1633433</v>
      </c>
      <c r="G16" s="33">
        <v>151</v>
      </c>
      <c r="H16" s="43">
        <f t="shared" si="0"/>
        <v>62.916666666666664</v>
      </c>
      <c r="I16" s="33">
        <v>152</v>
      </c>
      <c r="J16" s="43">
        <f t="shared" si="1"/>
        <v>63.333333333333329</v>
      </c>
      <c r="K16" s="33">
        <v>150.5</v>
      </c>
      <c r="L16" s="43">
        <f t="shared" si="2"/>
        <v>62.708333333333336</v>
      </c>
      <c r="M16" s="16">
        <f t="shared" si="3"/>
        <v>453.5</v>
      </c>
      <c r="N16" s="22">
        <f t="shared" si="4"/>
        <v>62.986111111111107</v>
      </c>
      <c r="O16" s="16">
        <v>190</v>
      </c>
      <c r="P16" s="70" t="s">
        <v>364</v>
      </c>
      <c r="Q16" s="52"/>
      <c r="R16" s="10"/>
      <c r="T16" s="27"/>
    </row>
    <row r="17" spans="1:20" ht="16" customHeight="1">
      <c r="A17" s="71">
        <v>308</v>
      </c>
      <c r="B17" s="7" t="s">
        <v>285</v>
      </c>
      <c r="C17" s="60" t="s">
        <v>111</v>
      </c>
      <c r="D17" s="63">
        <v>1512250</v>
      </c>
      <c r="E17" s="63" t="s">
        <v>131</v>
      </c>
      <c r="F17" s="62">
        <v>1533125</v>
      </c>
      <c r="G17" s="33">
        <v>147</v>
      </c>
      <c r="H17" s="43">
        <f t="shared" si="0"/>
        <v>61.250000000000007</v>
      </c>
      <c r="I17" s="33">
        <v>152</v>
      </c>
      <c r="J17" s="43">
        <f t="shared" si="1"/>
        <v>63.333333333333329</v>
      </c>
      <c r="K17" s="33">
        <v>150.5</v>
      </c>
      <c r="L17" s="43">
        <f t="shared" si="2"/>
        <v>62.708333333333336</v>
      </c>
      <c r="M17" s="16">
        <f t="shared" si="3"/>
        <v>449.5</v>
      </c>
      <c r="N17" s="22">
        <f t="shared" si="4"/>
        <v>62.430555555555557</v>
      </c>
      <c r="O17" s="16">
        <v>187</v>
      </c>
      <c r="P17" s="70" t="s">
        <v>365</v>
      </c>
      <c r="Q17" s="52"/>
      <c r="R17" s="10"/>
      <c r="T17" s="27"/>
    </row>
    <row r="18" spans="1:20" ht="16" customHeight="1">
      <c r="A18" s="71">
        <v>332</v>
      </c>
      <c r="B18" s="7" t="s">
        <v>298</v>
      </c>
      <c r="C18" s="60" t="s">
        <v>121</v>
      </c>
      <c r="D18" s="63">
        <v>1511981</v>
      </c>
      <c r="E18" s="63" t="s">
        <v>224</v>
      </c>
      <c r="F18" s="62">
        <v>1532702</v>
      </c>
      <c r="G18" s="33">
        <v>147.5</v>
      </c>
      <c r="H18" s="43">
        <f t="shared" si="0"/>
        <v>61.458333333333336</v>
      </c>
      <c r="I18" s="33">
        <v>153</v>
      </c>
      <c r="J18" s="43">
        <f t="shared" si="1"/>
        <v>63.749999999999993</v>
      </c>
      <c r="K18" s="33">
        <v>147</v>
      </c>
      <c r="L18" s="43">
        <f t="shared" si="2"/>
        <v>61.250000000000007</v>
      </c>
      <c r="M18" s="16">
        <f t="shared" si="3"/>
        <v>447.5</v>
      </c>
      <c r="N18" s="22">
        <f t="shared" si="4"/>
        <v>62.152777777777779</v>
      </c>
      <c r="O18" s="16">
        <v>186</v>
      </c>
      <c r="P18" s="7"/>
      <c r="Q18" s="52"/>
      <c r="R18" s="10"/>
      <c r="T18" s="27"/>
    </row>
    <row r="19" spans="1:20" ht="16" customHeight="1">
      <c r="A19" s="71">
        <v>315</v>
      </c>
      <c r="B19" s="7" t="s">
        <v>294</v>
      </c>
      <c r="C19" s="60" t="s">
        <v>117</v>
      </c>
      <c r="D19" s="63">
        <v>1513042</v>
      </c>
      <c r="E19" s="63" t="s">
        <v>138</v>
      </c>
      <c r="F19" s="62">
        <v>1533488</v>
      </c>
      <c r="G19" s="33">
        <v>147.5</v>
      </c>
      <c r="H19" s="43">
        <f t="shared" si="0"/>
        <v>61.458333333333336</v>
      </c>
      <c r="I19" s="33">
        <v>155.5</v>
      </c>
      <c r="J19" s="43">
        <f t="shared" si="1"/>
        <v>64.791666666666671</v>
      </c>
      <c r="K19" s="33">
        <v>142.5</v>
      </c>
      <c r="L19" s="43">
        <f t="shared" si="2"/>
        <v>59.375</v>
      </c>
      <c r="M19" s="16">
        <f t="shared" si="3"/>
        <v>445.5</v>
      </c>
      <c r="N19" s="22">
        <f t="shared" si="4"/>
        <v>61.875</v>
      </c>
      <c r="O19" s="16">
        <v>189</v>
      </c>
      <c r="P19" s="7"/>
      <c r="Q19" s="52"/>
      <c r="R19" s="10"/>
      <c r="T19" s="27"/>
    </row>
    <row r="20" spans="1:20" ht="16" customHeight="1">
      <c r="A20" s="71">
        <v>334</v>
      </c>
      <c r="B20" s="7" t="s">
        <v>300</v>
      </c>
      <c r="C20" s="60" t="s">
        <v>123</v>
      </c>
      <c r="D20" s="63">
        <v>1710744</v>
      </c>
      <c r="E20" s="63" t="s">
        <v>143</v>
      </c>
      <c r="F20" s="62">
        <v>1731151</v>
      </c>
      <c r="G20" s="33">
        <v>140.5</v>
      </c>
      <c r="H20" s="43">
        <f t="shared" si="0"/>
        <v>58.541666666666671</v>
      </c>
      <c r="I20" s="33">
        <v>153</v>
      </c>
      <c r="J20" s="43">
        <f t="shared" si="1"/>
        <v>63.749999999999993</v>
      </c>
      <c r="K20" s="33">
        <v>151</v>
      </c>
      <c r="L20" s="43">
        <f t="shared" si="2"/>
        <v>62.916666666666664</v>
      </c>
      <c r="M20" s="16">
        <f t="shared" si="3"/>
        <v>444.5</v>
      </c>
      <c r="N20" s="22">
        <f t="shared" si="4"/>
        <v>61.736111111111114</v>
      </c>
      <c r="O20" s="16">
        <v>187</v>
      </c>
      <c r="P20" s="7"/>
      <c r="Q20" s="52"/>
      <c r="R20" s="10"/>
      <c r="T20" s="27"/>
    </row>
    <row r="21" spans="1:20" ht="16" customHeight="1">
      <c r="A21" s="71">
        <v>306</v>
      </c>
      <c r="B21" s="7" t="s">
        <v>284</v>
      </c>
      <c r="C21" s="60" t="s">
        <v>127</v>
      </c>
      <c r="D21" s="63">
        <v>1712739</v>
      </c>
      <c r="E21" s="63" t="s">
        <v>130</v>
      </c>
      <c r="F21" s="62">
        <v>1734241</v>
      </c>
      <c r="G21" s="33">
        <v>151.5</v>
      </c>
      <c r="H21" s="43">
        <f t="shared" si="0"/>
        <v>63.125</v>
      </c>
      <c r="I21" s="33">
        <v>146.5</v>
      </c>
      <c r="J21" s="43">
        <f t="shared" si="1"/>
        <v>61.041666666666671</v>
      </c>
      <c r="K21" s="33">
        <v>144</v>
      </c>
      <c r="L21" s="43">
        <f t="shared" si="2"/>
        <v>60</v>
      </c>
      <c r="M21" s="16">
        <f t="shared" si="3"/>
        <v>442</v>
      </c>
      <c r="N21" s="22">
        <f t="shared" si="4"/>
        <v>61.388888888888893</v>
      </c>
      <c r="O21" s="16">
        <v>184</v>
      </c>
      <c r="P21" s="7"/>
      <c r="Q21" s="52"/>
      <c r="R21" s="10"/>
      <c r="T21" s="27"/>
    </row>
    <row r="22" spans="1:20" ht="16" customHeight="1">
      <c r="A22" s="71">
        <v>330</v>
      </c>
      <c r="B22" s="7" t="s">
        <v>260</v>
      </c>
      <c r="C22" s="60" t="s">
        <v>119</v>
      </c>
      <c r="D22" s="63">
        <v>1712730</v>
      </c>
      <c r="E22" s="63" t="s">
        <v>140</v>
      </c>
      <c r="F22" s="62">
        <v>1734255</v>
      </c>
      <c r="G22" s="33">
        <v>147.5</v>
      </c>
      <c r="H22" s="43">
        <f t="shared" si="0"/>
        <v>61.458333333333336</v>
      </c>
      <c r="I22" s="33">
        <v>141.5</v>
      </c>
      <c r="J22" s="43">
        <f t="shared" si="1"/>
        <v>58.958333333333336</v>
      </c>
      <c r="K22" s="33">
        <v>145</v>
      </c>
      <c r="L22" s="43">
        <f t="shared" si="2"/>
        <v>60.416666666666664</v>
      </c>
      <c r="M22" s="16">
        <f t="shared" si="3"/>
        <v>434</v>
      </c>
      <c r="N22" s="22">
        <f t="shared" si="4"/>
        <v>60.277777777777771</v>
      </c>
      <c r="O22" s="16">
        <v>180</v>
      </c>
      <c r="P22" s="7"/>
      <c r="Q22" s="52"/>
      <c r="R22" s="10"/>
      <c r="T22" s="27"/>
    </row>
    <row r="23" spans="1:20" ht="16" customHeight="1">
      <c r="A23" s="71">
        <v>307</v>
      </c>
      <c r="B23" s="7" t="s">
        <v>287</v>
      </c>
      <c r="C23" s="60" t="s">
        <v>112</v>
      </c>
      <c r="D23" s="63">
        <v>1512961</v>
      </c>
      <c r="E23" s="63" t="s">
        <v>132</v>
      </c>
      <c r="F23" s="62">
        <v>1535591</v>
      </c>
      <c r="G23" s="33">
        <v>151.5</v>
      </c>
      <c r="H23" s="43">
        <f t="shared" si="0"/>
        <v>63.125</v>
      </c>
      <c r="I23" s="33">
        <v>141</v>
      </c>
      <c r="J23" s="43">
        <f t="shared" si="1"/>
        <v>58.75</v>
      </c>
      <c r="K23" s="33">
        <v>137.5</v>
      </c>
      <c r="L23" s="43">
        <f t="shared" si="2"/>
        <v>57.291666666666664</v>
      </c>
      <c r="M23" s="16">
        <f t="shared" si="3"/>
        <v>430</v>
      </c>
      <c r="N23" s="22">
        <f t="shared" si="4"/>
        <v>59.722222222222221</v>
      </c>
      <c r="O23" s="16">
        <v>183</v>
      </c>
      <c r="P23" s="7"/>
      <c r="Q23" s="52"/>
      <c r="R23" s="10"/>
      <c r="T23" s="27"/>
    </row>
    <row r="24" spans="1:20" ht="16" customHeight="1">
      <c r="A24" s="71">
        <v>309</v>
      </c>
      <c r="B24" s="7" t="s">
        <v>289</v>
      </c>
      <c r="C24" s="60" t="s">
        <v>113</v>
      </c>
      <c r="D24" s="63">
        <v>38733</v>
      </c>
      <c r="E24" s="63" t="s">
        <v>133</v>
      </c>
      <c r="F24" s="62">
        <v>1830561</v>
      </c>
      <c r="G24" s="33">
        <v>143</v>
      </c>
      <c r="H24" s="43">
        <f t="shared" si="0"/>
        <v>59.583333333333336</v>
      </c>
      <c r="I24" s="33">
        <v>149</v>
      </c>
      <c r="J24" s="43">
        <f t="shared" si="1"/>
        <v>62.083333333333336</v>
      </c>
      <c r="K24" s="33">
        <v>138</v>
      </c>
      <c r="L24" s="43">
        <f t="shared" si="2"/>
        <v>57.499999999999993</v>
      </c>
      <c r="M24" s="16">
        <f t="shared" si="3"/>
        <v>430</v>
      </c>
      <c r="N24" s="22">
        <f t="shared" si="4"/>
        <v>59.722222222222221</v>
      </c>
      <c r="O24" s="16">
        <v>181</v>
      </c>
      <c r="P24" s="7"/>
      <c r="Q24" s="52"/>
      <c r="R24" s="10"/>
      <c r="T24" s="27"/>
    </row>
    <row r="25" spans="1:20" ht="16" customHeight="1">
      <c r="A25" s="71">
        <v>316</v>
      </c>
      <c r="B25" s="7" t="s">
        <v>295</v>
      </c>
      <c r="C25" s="60" t="s">
        <v>118</v>
      </c>
      <c r="D25" s="63">
        <v>1713031</v>
      </c>
      <c r="E25" s="63" t="s">
        <v>139</v>
      </c>
      <c r="F25" s="62" t="s">
        <v>223</v>
      </c>
      <c r="G25" s="33">
        <v>144</v>
      </c>
      <c r="H25" s="43">
        <f t="shared" si="0"/>
        <v>60</v>
      </c>
      <c r="I25" s="33">
        <v>141.5</v>
      </c>
      <c r="J25" s="43">
        <f t="shared" si="1"/>
        <v>58.958333333333336</v>
      </c>
      <c r="K25" s="33">
        <v>140</v>
      </c>
      <c r="L25" s="43">
        <f t="shared" si="2"/>
        <v>58.333333333333336</v>
      </c>
      <c r="M25" s="16">
        <f t="shared" si="3"/>
        <v>425.5</v>
      </c>
      <c r="N25" s="22">
        <f t="shared" si="4"/>
        <v>59.097222222222221</v>
      </c>
      <c r="O25" s="16">
        <v>176</v>
      </c>
      <c r="P25" s="7"/>
      <c r="Q25" s="52"/>
      <c r="R25" s="10"/>
      <c r="T25" s="27"/>
    </row>
    <row r="26" spans="1:20" ht="16" customHeight="1">
      <c r="A26" s="71">
        <v>329</v>
      </c>
      <c r="B26" s="7" t="s">
        <v>290</v>
      </c>
      <c r="C26" s="60" t="s">
        <v>114</v>
      </c>
      <c r="D26" s="63">
        <v>1611039</v>
      </c>
      <c r="E26" s="63" t="s">
        <v>134</v>
      </c>
      <c r="F26" s="62">
        <v>1631636</v>
      </c>
      <c r="G26" s="33">
        <v>141</v>
      </c>
      <c r="H26" s="43">
        <f t="shared" si="0"/>
        <v>58.75</v>
      </c>
      <c r="I26" s="33">
        <v>145.5</v>
      </c>
      <c r="J26" s="43">
        <f t="shared" si="1"/>
        <v>60.624999999999993</v>
      </c>
      <c r="K26" s="33">
        <v>133</v>
      </c>
      <c r="L26" s="43">
        <f t="shared" si="2"/>
        <v>55.416666666666671</v>
      </c>
      <c r="M26" s="16">
        <f t="shared" si="3"/>
        <v>419.5</v>
      </c>
      <c r="N26" s="22">
        <f t="shared" si="4"/>
        <v>58.263888888888893</v>
      </c>
      <c r="O26" s="16">
        <v>176</v>
      </c>
      <c r="P26" s="7"/>
      <c r="Q26" s="52"/>
      <c r="R26" s="10"/>
      <c r="T26" s="27"/>
    </row>
    <row r="27" spans="1:20" ht="16" customHeight="1">
      <c r="A27" s="71">
        <v>312</v>
      </c>
      <c r="B27" s="7" t="s">
        <v>291</v>
      </c>
      <c r="C27" s="60" t="s">
        <v>115</v>
      </c>
      <c r="D27" s="63">
        <v>1611821</v>
      </c>
      <c r="E27" s="63" t="s">
        <v>135</v>
      </c>
      <c r="F27" s="62">
        <v>1632959</v>
      </c>
      <c r="G27" s="33">
        <v>131</v>
      </c>
      <c r="H27" s="43">
        <f t="shared" si="0"/>
        <v>54.583333333333329</v>
      </c>
      <c r="I27" s="33">
        <v>126.5</v>
      </c>
      <c r="J27" s="43">
        <f t="shared" si="1"/>
        <v>52.708333333333336</v>
      </c>
      <c r="K27" s="33">
        <v>123</v>
      </c>
      <c r="L27" s="43">
        <f t="shared" si="2"/>
        <v>51.249999999999993</v>
      </c>
      <c r="M27" s="16">
        <f t="shared" si="3"/>
        <v>380.5</v>
      </c>
      <c r="N27" s="22">
        <f t="shared" si="4"/>
        <v>52.847222222222221</v>
      </c>
      <c r="O27" s="16">
        <v>171</v>
      </c>
      <c r="P27" s="7"/>
      <c r="Q27" s="52"/>
      <c r="R27" s="10"/>
      <c r="T27" s="27"/>
    </row>
    <row r="28" spans="1:20" ht="16" customHeight="1">
      <c r="A28" s="97">
        <v>313</v>
      </c>
      <c r="B28" s="98" t="s">
        <v>292</v>
      </c>
      <c r="C28" s="99" t="s">
        <v>116</v>
      </c>
      <c r="D28" s="99">
        <v>1810400</v>
      </c>
      <c r="E28" s="99" t="s">
        <v>136</v>
      </c>
      <c r="F28" s="100">
        <v>1830630</v>
      </c>
      <c r="G28" s="33"/>
      <c r="H28" s="43">
        <f t="shared" si="0"/>
        <v>0</v>
      </c>
      <c r="I28" s="33"/>
      <c r="J28" s="43">
        <f t="shared" si="1"/>
        <v>0</v>
      </c>
      <c r="K28" s="33"/>
      <c r="L28" s="43">
        <f t="shared" si="2"/>
        <v>0</v>
      </c>
      <c r="M28" s="16">
        <f t="shared" si="3"/>
        <v>0</v>
      </c>
      <c r="N28" s="22">
        <f t="shared" si="4"/>
        <v>0</v>
      </c>
      <c r="O28" s="16"/>
      <c r="P28" s="7" t="s">
        <v>351</v>
      </c>
      <c r="Q28" s="52"/>
      <c r="R28" s="10"/>
      <c r="T28" s="27"/>
    </row>
    <row r="29" spans="1:20" ht="16" customHeight="1">
      <c r="A29" s="71">
        <v>331</v>
      </c>
      <c r="B29" s="7" t="s">
        <v>297</v>
      </c>
      <c r="C29" s="60" t="s">
        <v>126</v>
      </c>
      <c r="D29" s="63">
        <v>402831</v>
      </c>
      <c r="E29" s="63" t="s">
        <v>148</v>
      </c>
      <c r="F29" s="62">
        <v>1634267</v>
      </c>
      <c r="G29" s="33"/>
      <c r="H29" s="43">
        <f t="shared" si="0"/>
        <v>0</v>
      </c>
      <c r="I29" s="33"/>
      <c r="J29" s="43">
        <f t="shared" si="1"/>
        <v>0</v>
      </c>
      <c r="K29" s="33"/>
      <c r="L29" s="43">
        <f t="shared" si="2"/>
        <v>0</v>
      </c>
      <c r="M29" s="16">
        <f t="shared" si="3"/>
        <v>0</v>
      </c>
      <c r="N29" s="22">
        <f t="shared" si="4"/>
        <v>0</v>
      </c>
      <c r="O29" s="16"/>
      <c r="P29" s="7" t="s">
        <v>351</v>
      </c>
      <c r="Q29" s="107" t="s">
        <v>29</v>
      </c>
      <c r="R29" s="10"/>
      <c r="T29" s="27"/>
    </row>
    <row r="30" spans="1:20" ht="16" customHeight="1">
      <c r="A30" s="71">
        <v>305</v>
      </c>
      <c r="B30" s="7" t="s">
        <v>283</v>
      </c>
      <c r="C30" s="60" t="s">
        <v>110</v>
      </c>
      <c r="D30" s="63">
        <v>1711230</v>
      </c>
      <c r="E30" s="63" t="s">
        <v>129</v>
      </c>
      <c r="F30" s="62">
        <v>1730208</v>
      </c>
      <c r="G30" s="33"/>
      <c r="H30" s="43" t="s">
        <v>355</v>
      </c>
      <c r="I30" s="33"/>
      <c r="J30" s="43" t="s">
        <v>355</v>
      </c>
      <c r="K30" s="33"/>
      <c r="L30" s="43" t="s">
        <v>355</v>
      </c>
      <c r="M30" s="16" t="s">
        <v>355</v>
      </c>
      <c r="N30" s="22" t="s">
        <v>355</v>
      </c>
      <c r="O30" s="74"/>
      <c r="P30" s="75"/>
      <c r="Q30" s="76"/>
      <c r="R30" s="77"/>
      <c r="T30" s="27"/>
    </row>
    <row r="31" spans="1:20" ht="16">
      <c r="A31" s="71"/>
      <c r="B31" s="7"/>
      <c r="C31" s="75"/>
      <c r="D31" s="75"/>
      <c r="E31" s="75"/>
      <c r="F31" s="78"/>
      <c r="G31" s="79"/>
      <c r="H31" s="80"/>
      <c r="I31" s="79"/>
      <c r="J31" s="80"/>
      <c r="K31" s="79"/>
      <c r="L31" s="80"/>
      <c r="M31" s="74"/>
      <c r="N31" s="81"/>
      <c r="O31" s="74"/>
      <c r="P31" s="75"/>
      <c r="Q31" s="76"/>
      <c r="R31" s="77"/>
      <c r="T31" s="27"/>
    </row>
    <row r="32" spans="1:20" ht="16">
      <c r="A32" s="71"/>
      <c r="B32" s="7"/>
      <c r="C32" s="75"/>
      <c r="D32" s="75"/>
      <c r="E32" s="75"/>
      <c r="F32" s="78"/>
      <c r="G32" s="79"/>
      <c r="H32" s="80"/>
      <c r="I32" s="79"/>
      <c r="J32" s="80"/>
      <c r="K32" s="79"/>
      <c r="L32" s="80"/>
      <c r="M32" s="74"/>
      <c r="N32" s="81"/>
      <c r="O32" s="74"/>
      <c r="P32" s="75"/>
      <c r="Q32" s="76"/>
      <c r="R32" s="77"/>
      <c r="T32" s="27"/>
    </row>
    <row r="33" spans="1:20" ht="16">
      <c r="A33" s="71"/>
      <c r="B33" s="7"/>
      <c r="C33" s="75"/>
      <c r="D33" s="75"/>
      <c r="E33" s="75"/>
      <c r="F33" s="78"/>
      <c r="G33" s="79"/>
      <c r="H33" s="80"/>
      <c r="I33" s="79"/>
      <c r="J33" s="80"/>
      <c r="K33" s="79"/>
      <c r="L33" s="80"/>
      <c r="M33" s="74"/>
      <c r="N33" s="81"/>
      <c r="O33" s="74"/>
      <c r="P33" s="75"/>
      <c r="Q33" s="76"/>
      <c r="R33" s="77"/>
      <c r="T33" s="27"/>
    </row>
    <row r="34" spans="1:20" ht="16">
      <c r="A34" s="71"/>
      <c r="B34" s="7"/>
      <c r="C34" s="75"/>
      <c r="D34" s="75"/>
      <c r="E34" s="75"/>
      <c r="F34" s="78"/>
      <c r="G34" s="79"/>
      <c r="H34" s="80"/>
      <c r="I34" s="79"/>
      <c r="J34" s="80"/>
      <c r="K34" s="79"/>
      <c r="L34" s="80"/>
      <c r="M34" s="74"/>
      <c r="N34" s="81"/>
      <c r="O34" s="74"/>
      <c r="P34" s="75"/>
      <c r="Q34" s="76"/>
      <c r="R34" s="77"/>
      <c r="T34" s="27"/>
    </row>
    <row r="35" spans="1:20" ht="16">
      <c r="A35" s="71"/>
      <c r="B35" s="7"/>
      <c r="C35" s="75"/>
      <c r="D35" s="75"/>
      <c r="E35" s="75"/>
      <c r="F35" s="78"/>
      <c r="G35" s="79"/>
      <c r="H35" s="80"/>
      <c r="I35" s="79"/>
      <c r="J35" s="80"/>
      <c r="K35" s="79"/>
      <c r="L35" s="80"/>
      <c r="M35" s="74"/>
      <c r="N35" s="81"/>
      <c r="O35" s="74"/>
      <c r="P35" s="75"/>
      <c r="Q35" s="76"/>
      <c r="R35" s="77"/>
      <c r="T35" s="27"/>
    </row>
    <row r="36" spans="1:20" ht="16">
      <c r="A36" s="71"/>
      <c r="B36" s="7"/>
      <c r="C36" s="75"/>
      <c r="D36" s="75"/>
      <c r="E36" s="75"/>
      <c r="F36" s="78"/>
      <c r="G36" s="79"/>
      <c r="H36" s="80"/>
      <c r="I36" s="79"/>
      <c r="J36" s="80"/>
      <c r="K36" s="79"/>
      <c r="L36" s="80"/>
      <c r="M36" s="74"/>
      <c r="N36" s="81"/>
      <c r="O36" s="74"/>
      <c r="P36" s="75"/>
      <c r="Q36" s="76"/>
      <c r="R36" s="77"/>
      <c r="T36" s="27"/>
    </row>
    <row r="37" spans="1:20" ht="16">
      <c r="A37" s="71"/>
      <c r="B37" s="7"/>
      <c r="C37" s="75"/>
      <c r="D37" s="75"/>
      <c r="E37" s="75"/>
      <c r="F37" s="78"/>
      <c r="G37" s="79"/>
      <c r="H37" s="80"/>
      <c r="I37" s="79"/>
      <c r="J37" s="80"/>
      <c r="K37" s="79"/>
      <c r="L37" s="80"/>
      <c r="M37" s="74"/>
      <c r="N37" s="81"/>
      <c r="O37" s="74"/>
      <c r="P37" s="75"/>
      <c r="Q37" s="76"/>
      <c r="R37" s="77"/>
      <c r="T37" s="27"/>
    </row>
    <row r="38" spans="1:20" ht="16">
      <c r="A38" s="71"/>
      <c r="B38" s="7"/>
      <c r="C38" s="75"/>
      <c r="D38" s="75"/>
      <c r="E38" s="75"/>
      <c r="F38" s="78"/>
      <c r="G38" s="79"/>
      <c r="H38" s="80"/>
      <c r="I38" s="79"/>
      <c r="J38" s="80"/>
      <c r="K38" s="79"/>
      <c r="L38" s="80"/>
      <c r="M38" s="74"/>
      <c r="N38" s="81"/>
      <c r="O38" s="74"/>
      <c r="P38" s="75"/>
      <c r="Q38" s="76"/>
      <c r="R38" s="77"/>
      <c r="T38" s="27"/>
    </row>
    <row r="39" spans="1:20" ht="16">
      <c r="A39" s="71"/>
      <c r="B39" s="7"/>
      <c r="C39" s="75"/>
      <c r="D39" s="75"/>
      <c r="E39" s="75"/>
      <c r="F39" s="78"/>
      <c r="G39" s="79"/>
      <c r="H39" s="80"/>
      <c r="I39" s="79"/>
      <c r="J39" s="80"/>
      <c r="K39" s="79"/>
      <c r="L39" s="80"/>
      <c r="M39" s="74"/>
      <c r="N39" s="81"/>
      <c r="O39" s="74"/>
      <c r="P39" s="75"/>
      <c r="Q39" s="76"/>
      <c r="R39" s="77"/>
      <c r="T39" s="27"/>
    </row>
    <row r="40" spans="1:20" ht="16">
      <c r="A40" s="71"/>
      <c r="B40" s="7"/>
      <c r="C40" s="75"/>
      <c r="D40" s="75"/>
      <c r="E40" s="75"/>
      <c r="F40" s="78"/>
      <c r="G40" s="79"/>
      <c r="H40" s="80"/>
      <c r="I40" s="79"/>
      <c r="J40" s="80"/>
      <c r="K40" s="79"/>
      <c r="L40" s="80"/>
      <c r="M40" s="74"/>
      <c r="N40" s="81"/>
      <c r="O40" s="74"/>
      <c r="P40" s="75"/>
      <c r="Q40" s="76"/>
      <c r="R40" s="77"/>
      <c r="T40" s="27"/>
    </row>
    <row r="41" spans="1:20" ht="16">
      <c r="A41" s="71"/>
      <c r="B41" s="7"/>
      <c r="C41" s="75"/>
      <c r="D41" s="75"/>
      <c r="E41" s="75"/>
      <c r="F41" s="78"/>
      <c r="G41" s="79"/>
      <c r="H41" s="80"/>
      <c r="I41" s="79"/>
      <c r="J41" s="80"/>
      <c r="K41" s="79"/>
      <c r="L41" s="80"/>
      <c r="M41" s="74"/>
      <c r="N41" s="81"/>
      <c r="O41" s="74"/>
      <c r="P41" s="75"/>
      <c r="Q41" s="76"/>
      <c r="R41" s="77"/>
      <c r="T41" s="27"/>
    </row>
    <row r="42" spans="1:20" ht="16">
      <c r="A42" s="71"/>
      <c r="B42" s="7"/>
      <c r="C42" s="75"/>
      <c r="D42" s="75"/>
      <c r="E42" s="75"/>
      <c r="F42" s="78"/>
      <c r="G42" s="79"/>
      <c r="H42" s="80"/>
      <c r="I42" s="79"/>
      <c r="J42" s="80"/>
      <c r="K42" s="79"/>
      <c r="L42" s="80"/>
      <c r="M42" s="74"/>
      <c r="N42" s="81"/>
      <c r="O42" s="74"/>
      <c r="P42" s="75"/>
      <c r="Q42" s="76"/>
      <c r="R42" s="77"/>
      <c r="T42" s="27"/>
    </row>
    <row r="43" spans="1:20" ht="17" thickBot="1">
      <c r="A43" s="72"/>
      <c r="B43" s="11"/>
      <c r="C43" s="82"/>
      <c r="D43" s="82"/>
      <c r="E43" s="82"/>
      <c r="F43" s="83"/>
      <c r="G43" s="84"/>
      <c r="H43" s="85"/>
      <c r="I43" s="84"/>
      <c r="J43" s="85"/>
      <c r="K43" s="84"/>
      <c r="L43" s="85"/>
      <c r="M43" s="86"/>
      <c r="N43" s="87"/>
      <c r="O43" s="86"/>
      <c r="P43" s="82"/>
      <c r="Q43" s="88"/>
      <c r="R43" s="89"/>
      <c r="T43" s="27"/>
    </row>
  </sheetData>
  <sortState ref="A8:R29">
    <sortCondition descending="1" ref="N8:N29"/>
  </sortState>
  <mergeCells count="1">
    <mergeCell ref="D5:K5"/>
  </mergeCells>
  <phoneticPr fontId="0" type="noConversion"/>
  <conditionalFormatting sqref="T8:T43">
    <cfRule type="cellIs" dxfId="19" priority="2" stopIfTrue="1" operator="greaterThan">
      <formula>6.99</formula>
    </cfRule>
  </conditionalFormatting>
  <conditionalFormatting sqref="T8:T43">
    <cfRule type="cellIs" dxfId="18" priority="1" stopIfTrue="1" operator="greaterThan">
      <formula>0.0699</formula>
    </cfRule>
  </conditionalFormatting>
  <pageMargins left="0.25" right="0.25" top="0.75" bottom="0.75" header="0.3" footer="0.3"/>
  <pageSetup scale="72" fitToHeight="0" orientation="landscape" copies="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24"/>
    <pageSetUpPr fitToPage="1"/>
  </sheetPr>
  <dimension ref="A1:S45"/>
  <sheetViews>
    <sheetView tabSelected="1" workbookViewId="0">
      <selection activeCell="K17" sqref="K17"/>
    </sheetView>
  </sheetViews>
  <sheetFormatPr baseColWidth="10" defaultColWidth="9.1640625" defaultRowHeight="14"/>
  <cols>
    <col min="1" max="1" width="5.6640625" style="67" customWidth="1"/>
    <col min="2" max="2" width="7.6640625" style="2" customWidth="1"/>
    <col min="3" max="3" width="18" style="2" customWidth="1"/>
    <col min="4" max="4" width="10.1640625" style="2" bestFit="1" customWidth="1"/>
    <col min="5" max="5" width="18.1640625" style="2" customWidth="1"/>
    <col min="6" max="6" width="10.6640625" style="2" bestFit="1" customWidth="1"/>
    <col min="7" max="7" width="8.5" style="36" customWidth="1"/>
    <col min="8" max="8" width="8.5" style="45" customWidth="1"/>
    <col min="9" max="9" width="8.5" style="36" customWidth="1"/>
    <col min="10" max="10" width="8.5" style="45" customWidth="1"/>
    <col min="11" max="11" width="8.5" style="36" customWidth="1"/>
    <col min="12" max="12" width="8.5" style="45" customWidth="1"/>
    <col min="13" max="14" width="9.1640625" style="19"/>
    <col min="15" max="15" width="7.83203125" style="19" customWidth="1"/>
    <col min="16" max="16" width="8.33203125" style="2" customWidth="1"/>
    <col min="17" max="17" width="7.6640625" style="2" customWidth="1"/>
    <col min="18" max="18" width="2.1640625" style="2" customWidth="1"/>
    <col min="19" max="19" width="9.1640625" style="26"/>
    <col min="20" max="16384" width="9.1640625" style="2"/>
  </cols>
  <sheetData>
    <row r="1" spans="1:19" ht="21">
      <c r="A1" s="65" t="s">
        <v>39</v>
      </c>
    </row>
    <row r="2" spans="1:19" ht="16">
      <c r="A2" s="66" t="s">
        <v>76</v>
      </c>
      <c r="B2" s="6"/>
      <c r="C2" s="6"/>
      <c r="D2" s="6"/>
      <c r="E2" s="6"/>
      <c r="F2" s="6" t="s">
        <v>8</v>
      </c>
      <c r="G2" s="37" t="s">
        <v>14</v>
      </c>
      <c r="H2" s="73" t="s">
        <v>272</v>
      </c>
      <c r="I2" s="36" t="s">
        <v>230</v>
      </c>
    </row>
    <row r="3" spans="1:19" ht="16">
      <c r="A3" s="66" t="s">
        <v>0</v>
      </c>
      <c r="B3" s="6" t="s">
        <v>19</v>
      </c>
      <c r="C3" s="6"/>
      <c r="D3" s="6"/>
      <c r="E3" s="6"/>
      <c r="F3" s="6"/>
      <c r="G3" s="37" t="s">
        <v>6</v>
      </c>
      <c r="H3" s="73" t="s">
        <v>240</v>
      </c>
      <c r="I3" s="36" t="s">
        <v>228</v>
      </c>
    </row>
    <row r="4" spans="1:19" ht="16">
      <c r="A4" s="66" t="s">
        <v>9</v>
      </c>
      <c r="B4" s="6">
        <v>6</v>
      </c>
      <c r="C4" s="6"/>
      <c r="D4" s="6"/>
      <c r="E4" s="6"/>
      <c r="F4" s="6"/>
      <c r="G4" s="37" t="s">
        <v>26</v>
      </c>
      <c r="H4" s="73" t="s">
        <v>271</v>
      </c>
      <c r="I4" s="36" t="s">
        <v>230</v>
      </c>
      <c r="O4" s="24"/>
    </row>
    <row r="5" spans="1:19" ht="16">
      <c r="C5" s="110" t="s">
        <v>15</v>
      </c>
      <c r="D5" s="110"/>
      <c r="E5" s="110"/>
      <c r="F5" s="110"/>
      <c r="G5" s="110"/>
      <c r="H5" s="110"/>
      <c r="I5" s="110"/>
      <c r="J5" s="40"/>
      <c r="S5" s="28"/>
    </row>
    <row r="6" spans="1:19" ht="15" thickBot="1">
      <c r="A6" s="68"/>
      <c r="B6" s="4"/>
      <c r="C6" s="4"/>
      <c r="D6" s="4"/>
      <c r="E6" s="4"/>
      <c r="F6" s="4"/>
      <c r="G6" s="38"/>
      <c r="H6" s="46"/>
      <c r="I6" s="38"/>
      <c r="J6" s="46"/>
      <c r="K6" s="38"/>
      <c r="L6" s="46"/>
      <c r="M6" s="20"/>
      <c r="N6" s="20">
        <f>390*3</f>
        <v>1170</v>
      </c>
      <c r="O6" s="20"/>
      <c r="P6" s="4"/>
      <c r="S6" s="28"/>
    </row>
    <row r="7" spans="1:19" ht="16">
      <c r="A7" s="69" t="s">
        <v>12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21" t="s">
        <v>20</v>
      </c>
      <c r="H7" s="47" t="s">
        <v>21</v>
      </c>
      <c r="I7" s="21" t="s">
        <v>22</v>
      </c>
      <c r="J7" s="47" t="s">
        <v>23</v>
      </c>
      <c r="K7" s="21" t="s">
        <v>27</v>
      </c>
      <c r="L7" s="47" t="s">
        <v>28</v>
      </c>
      <c r="M7" s="21" t="s">
        <v>10</v>
      </c>
      <c r="N7" s="21" t="s">
        <v>11</v>
      </c>
      <c r="O7" s="21" t="s">
        <v>24</v>
      </c>
      <c r="P7" s="8" t="s">
        <v>7</v>
      </c>
      <c r="Q7" s="9" t="s">
        <v>25</v>
      </c>
    </row>
    <row r="8" spans="1:19" ht="16">
      <c r="A8" s="71">
        <v>135</v>
      </c>
      <c r="B8" s="7" t="s">
        <v>277</v>
      </c>
      <c r="C8" s="63" t="s">
        <v>77</v>
      </c>
      <c r="D8" s="63">
        <v>53007</v>
      </c>
      <c r="E8" s="63" t="s">
        <v>79</v>
      </c>
      <c r="F8" s="63">
        <v>42766</v>
      </c>
      <c r="G8" s="34">
        <v>258.5</v>
      </c>
      <c r="H8" s="43">
        <f>G8/($N$6/3)*100</f>
        <v>66.282051282051285</v>
      </c>
      <c r="I8" s="34">
        <v>246</v>
      </c>
      <c r="J8" s="43">
        <f>I8/($N$6/3)*100</f>
        <v>63.076923076923073</v>
      </c>
      <c r="K8" s="34">
        <v>269</v>
      </c>
      <c r="L8" s="43">
        <f>K8/($N$6/3)*100</f>
        <v>68.974358974358978</v>
      </c>
      <c r="M8" s="22">
        <f>G8+I8+K8</f>
        <v>773.5</v>
      </c>
      <c r="N8" s="22">
        <f>M8/$N$6*100</f>
        <v>66.111111111111114</v>
      </c>
      <c r="O8" s="22">
        <v>161</v>
      </c>
      <c r="P8" s="70">
        <v>1</v>
      </c>
      <c r="Q8" s="10"/>
      <c r="S8" s="27"/>
    </row>
    <row r="9" spans="1:19" ht="16">
      <c r="A9" s="71">
        <v>139</v>
      </c>
      <c r="B9" s="7" t="s">
        <v>279</v>
      </c>
      <c r="C9" s="63" t="s">
        <v>280</v>
      </c>
      <c r="D9" s="63"/>
      <c r="E9" s="63" t="s">
        <v>65</v>
      </c>
      <c r="F9" s="63">
        <v>56343</v>
      </c>
      <c r="G9" s="34">
        <v>228</v>
      </c>
      <c r="H9" s="43">
        <f>G9/($N$6/3)*100</f>
        <v>58.461538461538467</v>
      </c>
      <c r="I9" s="34">
        <v>222</v>
      </c>
      <c r="J9" s="43">
        <f>I9/($N$6/3)*100</f>
        <v>56.92307692307692</v>
      </c>
      <c r="K9" s="34">
        <v>233.5</v>
      </c>
      <c r="L9" s="43">
        <f>K9/($N$6/3)*100</f>
        <v>59.871794871794869</v>
      </c>
      <c r="M9" s="22">
        <f>G9+I9+K9</f>
        <v>683.5</v>
      </c>
      <c r="N9" s="22">
        <f>M9/$N$6*100</f>
        <v>58.418803418803421</v>
      </c>
      <c r="O9" s="22">
        <v>147</v>
      </c>
      <c r="P9" s="70">
        <v>2</v>
      </c>
      <c r="Q9" s="10"/>
      <c r="S9" s="27"/>
    </row>
    <row r="10" spans="1:19" ht="16">
      <c r="A10" s="97">
        <v>138</v>
      </c>
      <c r="B10" s="98" t="s">
        <v>278</v>
      </c>
      <c r="C10" s="99" t="s">
        <v>78</v>
      </c>
      <c r="D10" s="99">
        <v>240591</v>
      </c>
      <c r="E10" s="99" t="s">
        <v>80</v>
      </c>
      <c r="F10" s="99">
        <v>1433349</v>
      </c>
      <c r="G10" s="34"/>
      <c r="H10" s="43">
        <f>G10/($N$6/3)*100</f>
        <v>0</v>
      </c>
      <c r="I10" s="34"/>
      <c r="J10" s="43">
        <f>I10/($N$6/3)*100</f>
        <v>0</v>
      </c>
      <c r="K10" s="34"/>
      <c r="L10" s="43">
        <f>K10/($N$6/3)*100</f>
        <v>0</v>
      </c>
      <c r="M10" s="22">
        <f>G10+I10+K10</f>
        <v>0</v>
      </c>
      <c r="N10" s="22">
        <f>M10/$N$6*100</f>
        <v>0</v>
      </c>
      <c r="O10" s="22"/>
      <c r="P10" s="70" t="s">
        <v>351</v>
      </c>
      <c r="Q10" s="10"/>
      <c r="S10" s="27"/>
    </row>
    <row r="11" spans="1:19" ht="16">
      <c r="A11" s="71"/>
      <c r="B11" s="7"/>
      <c r="C11" s="7"/>
      <c r="D11" s="7"/>
      <c r="E11" s="7"/>
      <c r="F11" s="7"/>
      <c r="G11" s="34"/>
      <c r="H11" s="43"/>
      <c r="I11" s="34"/>
      <c r="J11" s="43"/>
      <c r="K11" s="34"/>
      <c r="L11" s="43"/>
      <c r="M11" s="22"/>
      <c r="N11" s="22"/>
      <c r="O11" s="22"/>
      <c r="P11" s="7"/>
      <c r="Q11" s="10"/>
      <c r="S11" s="27"/>
    </row>
    <row r="12" spans="1:19" ht="16">
      <c r="A12" s="71"/>
      <c r="B12" s="7"/>
      <c r="C12" s="7"/>
      <c r="D12" s="7"/>
      <c r="E12" s="7"/>
      <c r="F12" s="7"/>
      <c r="G12" s="34"/>
      <c r="H12" s="43"/>
      <c r="I12" s="34"/>
      <c r="J12" s="43"/>
      <c r="K12" s="34"/>
      <c r="L12" s="43"/>
      <c r="M12" s="22"/>
      <c r="N12" s="22"/>
      <c r="O12" s="22"/>
      <c r="P12" s="7"/>
      <c r="Q12" s="10"/>
      <c r="S12" s="27"/>
    </row>
    <row r="13" spans="1:19" ht="16">
      <c r="A13" s="71"/>
      <c r="B13" s="7"/>
      <c r="C13" s="7"/>
      <c r="D13" s="7"/>
      <c r="E13" s="7"/>
      <c r="F13" s="7"/>
      <c r="G13" s="34"/>
      <c r="H13" s="43"/>
      <c r="I13" s="34"/>
      <c r="J13" s="43"/>
      <c r="K13" s="34"/>
      <c r="L13" s="43"/>
      <c r="M13" s="22"/>
      <c r="N13" s="22"/>
      <c r="O13" s="22"/>
      <c r="P13" s="7"/>
      <c r="Q13" s="10"/>
      <c r="S13" s="27"/>
    </row>
    <row r="14" spans="1:19" ht="16">
      <c r="A14" s="71"/>
      <c r="B14" s="7"/>
      <c r="C14" s="7"/>
      <c r="D14" s="7"/>
      <c r="E14" s="7"/>
      <c r="F14" s="7"/>
      <c r="G14" s="34"/>
      <c r="H14" s="43"/>
      <c r="I14" s="34"/>
      <c r="J14" s="43"/>
      <c r="K14" s="34"/>
      <c r="L14" s="43"/>
      <c r="M14" s="22"/>
      <c r="N14" s="22"/>
      <c r="O14" s="22"/>
      <c r="P14" s="7"/>
      <c r="Q14" s="10"/>
      <c r="S14" s="27"/>
    </row>
    <row r="15" spans="1:19" ht="16">
      <c r="A15" s="71"/>
      <c r="B15" s="7"/>
      <c r="C15" s="7"/>
      <c r="D15" s="7"/>
      <c r="E15" s="7"/>
      <c r="F15" s="7"/>
      <c r="G15" s="34"/>
      <c r="H15" s="43"/>
      <c r="I15" s="34"/>
      <c r="J15" s="43"/>
      <c r="K15" s="34"/>
      <c r="L15" s="43"/>
      <c r="M15" s="22"/>
      <c r="N15" s="22"/>
      <c r="O15" s="22"/>
      <c r="P15" s="7"/>
      <c r="Q15" s="10"/>
      <c r="S15" s="27"/>
    </row>
    <row r="16" spans="1:19" ht="16">
      <c r="A16" s="71"/>
      <c r="B16" s="7"/>
      <c r="C16" s="7"/>
      <c r="D16" s="7"/>
      <c r="E16" s="7"/>
      <c r="F16" s="7"/>
      <c r="G16" s="34"/>
      <c r="H16" s="43"/>
      <c r="I16" s="34"/>
      <c r="J16" s="43"/>
      <c r="K16" s="34"/>
      <c r="L16" s="43"/>
      <c r="M16" s="22"/>
      <c r="N16" s="22"/>
      <c r="O16" s="22"/>
      <c r="P16" s="7"/>
      <c r="Q16" s="10"/>
      <c r="S16" s="27"/>
    </row>
    <row r="17" spans="1:19" ht="16">
      <c r="A17" s="71"/>
      <c r="B17" s="7"/>
      <c r="C17" s="7"/>
      <c r="D17" s="7"/>
      <c r="E17" s="7"/>
      <c r="F17" s="7"/>
      <c r="G17" s="34"/>
      <c r="H17" s="43"/>
      <c r="I17" s="34"/>
      <c r="J17" s="43"/>
      <c r="K17" s="34"/>
      <c r="L17" s="43"/>
      <c r="M17" s="22"/>
      <c r="N17" s="22"/>
      <c r="O17" s="22"/>
      <c r="P17" s="7"/>
      <c r="Q17" s="10"/>
      <c r="S17" s="27"/>
    </row>
    <row r="18" spans="1:19" ht="16">
      <c r="A18" s="71"/>
      <c r="B18" s="7"/>
      <c r="C18" s="7"/>
      <c r="D18" s="7"/>
      <c r="E18" s="7"/>
      <c r="F18" s="7"/>
      <c r="G18" s="34"/>
      <c r="H18" s="43"/>
      <c r="I18" s="34"/>
      <c r="J18" s="43"/>
      <c r="K18" s="34"/>
      <c r="L18" s="43"/>
      <c r="M18" s="22"/>
      <c r="N18" s="22"/>
      <c r="O18" s="22"/>
      <c r="P18" s="7"/>
      <c r="Q18" s="10"/>
      <c r="S18" s="27"/>
    </row>
    <row r="19" spans="1:19" ht="16">
      <c r="A19" s="71"/>
      <c r="B19" s="7"/>
      <c r="C19" s="7"/>
      <c r="D19" s="7"/>
      <c r="E19" s="7"/>
      <c r="F19" s="7"/>
      <c r="G19" s="34"/>
      <c r="H19" s="43"/>
      <c r="I19" s="34"/>
      <c r="J19" s="43"/>
      <c r="K19" s="34"/>
      <c r="L19" s="43"/>
      <c r="M19" s="22"/>
      <c r="N19" s="22"/>
      <c r="O19" s="22"/>
      <c r="P19" s="7"/>
      <c r="Q19" s="10"/>
      <c r="S19" s="27"/>
    </row>
    <row r="20" spans="1:19" ht="16">
      <c r="A20" s="71"/>
      <c r="B20" s="7"/>
      <c r="C20" s="7"/>
      <c r="D20" s="7"/>
      <c r="E20" s="7"/>
      <c r="F20" s="7"/>
      <c r="G20" s="34"/>
      <c r="H20" s="43"/>
      <c r="I20" s="34"/>
      <c r="J20" s="43"/>
      <c r="K20" s="34"/>
      <c r="L20" s="43"/>
      <c r="M20" s="22"/>
      <c r="N20" s="22"/>
      <c r="O20" s="22"/>
      <c r="P20" s="7"/>
      <c r="Q20" s="10"/>
      <c r="S20" s="27"/>
    </row>
    <row r="21" spans="1:19" ht="16">
      <c r="A21" s="71"/>
      <c r="B21" s="7"/>
      <c r="C21" s="7"/>
      <c r="D21" s="7"/>
      <c r="E21" s="7"/>
      <c r="F21" s="7"/>
      <c r="G21" s="34"/>
      <c r="H21" s="43"/>
      <c r="I21" s="34"/>
      <c r="J21" s="43"/>
      <c r="K21" s="34"/>
      <c r="L21" s="43"/>
      <c r="M21" s="22"/>
      <c r="N21" s="22"/>
      <c r="O21" s="22"/>
      <c r="P21" s="7"/>
      <c r="Q21" s="10"/>
      <c r="S21" s="27"/>
    </row>
    <row r="22" spans="1:19" ht="16">
      <c r="A22" s="71"/>
      <c r="B22" s="7"/>
      <c r="C22" s="7"/>
      <c r="D22" s="7"/>
      <c r="E22" s="7"/>
      <c r="F22" s="7"/>
      <c r="G22" s="34"/>
      <c r="H22" s="43"/>
      <c r="I22" s="34"/>
      <c r="J22" s="43"/>
      <c r="K22" s="34"/>
      <c r="L22" s="43"/>
      <c r="M22" s="22"/>
      <c r="N22" s="22"/>
      <c r="O22" s="22"/>
      <c r="P22" s="7"/>
      <c r="Q22" s="10"/>
      <c r="S22" s="27"/>
    </row>
    <row r="23" spans="1:19" ht="16">
      <c r="A23" s="71"/>
      <c r="B23" s="7"/>
      <c r="C23" s="7"/>
      <c r="D23" s="7"/>
      <c r="E23" s="7"/>
      <c r="F23" s="7"/>
      <c r="G23" s="34"/>
      <c r="H23" s="43"/>
      <c r="I23" s="34"/>
      <c r="J23" s="43"/>
      <c r="K23" s="34"/>
      <c r="L23" s="43"/>
      <c r="M23" s="22"/>
      <c r="N23" s="22"/>
      <c r="O23" s="22"/>
      <c r="P23" s="7"/>
      <c r="Q23" s="10"/>
      <c r="S23" s="27"/>
    </row>
    <row r="24" spans="1:19" ht="16">
      <c r="A24" s="71"/>
      <c r="B24" s="7"/>
      <c r="C24" s="7"/>
      <c r="D24" s="7"/>
      <c r="E24" s="7"/>
      <c r="F24" s="7"/>
      <c r="G24" s="34"/>
      <c r="H24" s="43"/>
      <c r="I24" s="34"/>
      <c r="J24" s="43"/>
      <c r="K24" s="34"/>
      <c r="L24" s="43"/>
      <c r="M24" s="22"/>
      <c r="N24" s="22"/>
      <c r="O24" s="22"/>
      <c r="P24" s="7"/>
      <c r="Q24" s="10"/>
      <c r="S24" s="27"/>
    </row>
    <row r="25" spans="1:19" ht="16">
      <c r="A25" s="71"/>
      <c r="B25" s="7"/>
      <c r="C25" s="7"/>
      <c r="D25" s="7"/>
      <c r="E25" s="7"/>
      <c r="F25" s="7"/>
      <c r="G25" s="34"/>
      <c r="H25" s="43"/>
      <c r="I25" s="34"/>
      <c r="J25" s="43"/>
      <c r="K25" s="34"/>
      <c r="L25" s="43"/>
      <c r="M25" s="22"/>
      <c r="N25" s="22"/>
      <c r="O25" s="22"/>
      <c r="P25" s="7"/>
      <c r="Q25" s="10"/>
      <c r="S25" s="27"/>
    </row>
    <row r="26" spans="1:19" ht="16">
      <c r="A26" s="71"/>
      <c r="B26" s="7"/>
      <c r="C26" s="7"/>
      <c r="D26" s="7"/>
      <c r="E26" s="7"/>
      <c r="F26" s="7"/>
      <c r="G26" s="34"/>
      <c r="H26" s="43"/>
      <c r="I26" s="34"/>
      <c r="J26" s="43"/>
      <c r="K26" s="34"/>
      <c r="L26" s="43"/>
      <c r="M26" s="22"/>
      <c r="N26" s="22"/>
      <c r="O26" s="22"/>
      <c r="P26" s="7"/>
      <c r="Q26" s="10"/>
      <c r="S26" s="27"/>
    </row>
    <row r="27" spans="1:19" ht="16">
      <c r="A27" s="71"/>
      <c r="B27" s="7"/>
      <c r="C27" s="7"/>
      <c r="D27" s="7"/>
      <c r="E27" s="7"/>
      <c r="F27" s="7"/>
      <c r="G27" s="34"/>
      <c r="H27" s="43"/>
      <c r="I27" s="34"/>
      <c r="J27" s="43"/>
      <c r="K27" s="34"/>
      <c r="L27" s="43"/>
      <c r="M27" s="22"/>
      <c r="N27" s="22"/>
      <c r="O27" s="22"/>
      <c r="P27" s="7"/>
      <c r="Q27" s="10"/>
      <c r="S27" s="27"/>
    </row>
    <row r="28" spans="1:19" ht="16">
      <c r="A28" s="71"/>
      <c r="B28" s="7"/>
      <c r="C28" s="7"/>
      <c r="D28" s="7"/>
      <c r="E28" s="7"/>
      <c r="F28" s="7"/>
      <c r="G28" s="34"/>
      <c r="H28" s="43"/>
      <c r="I28" s="34"/>
      <c r="J28" s="43"/>
      <c r="K28" s="34"/>
      <c r="L28" s="43"/>
      <c r="M28" s="22"/>
      <c r="N28" s="22"/>
      <c r="O28" s="22"/>
      <c r="P28" s="7"/>
      <c r="Q28" s="10"/>
      <c r="S28" s="27"/>
    </row>
    <row r="29" spans="1:19" ht="16">
      <c r="A29" s="71"/>
      <c r="B29" s="7"/>
      <c r="C29" s="7"/>
      <c r="D29" s="7"/>
      <c r="E29" s="7"/>
      <c r="F29" s="7"/>
      <c r="G29" s="34"/>
      <c r="H29" s="43"/>
      <c r="I29" s="34"/>
      <c r="J29" s="43"/>
      <c r="K29" s="34"/>
      <c r="L29" s="43"/>
      <c r="M29" s="22"/>
      <c r="N29" s="22"/>
      <c r="O29" s="22"/>
      <c r="P29" s="7"/>
      <c r="Q29" s="10"/>
      <c r="S29" s="27"/>
    </row>
    <row r="30" spans="1:19" ht="16">
      <c r="A30" s="71"/>
      <c r="B30" s="7"/>
      <c r="C30" s="7"/>
      <c r="D30" s="7"/>
      <c r="E30" s="7"/>
      <c r="F30" s="7"/>
      <c r="G30" s="34"/>
      <c r="H30" s="43"/>
      <c r="I30" s="34"/>
      <c r="J30" s="43"/>
      <c r="K30" s="34"/>
      <c r="L30" s="43"/>
      <c r="M30" s="22"/>
      <c r="N30" s="22"/>
      <c r="O30" s="22"/>
      <c r="P30" s="7"/>
      <c r="Q30" s="10"/>
      <c r="S30" s="27"/>
    </row>
    <row r="31" spans="1:19" ht="16">
      <c r="A31" s="71"/>
      <c r="B31" s="7"/>
      <c r="C31" s="7"/>
      <c r="D31" s="7"/>
      <c r="E31" s="7"/>
      <c r="F31" s="7"/>
      <c r="G31" s="34"/>
      <c r="H31" s="43"/>
      <c r="I31" s="34"/>
      <c r="J31" s="43"/>
      <c r="K31" s="34"/>
      <c r="L31" s="43"/>
      <c r="M31" s="22"/>
      <c r="N31" s="22"/>
      <c r="O31" s="22"/>
      <c r="P31" s="7"/>
      <c r="Q31" s="10"/>
      <c r="S31" s="27"/>
    </row>
    <row r="32" spans="1:19" ht="16">
      <c r="A32" s="71"/>
      <c r="B32" s="7"/>
      <c r="C32" s="7"/>
      <c r="D32" s="7"/>
      <c r="E32" s="7"/>
      <c r="F32" s="7"/>
      <c r="G32" s="34"/>
      <c r="H32" s="43"/>
      <c r="I32" s="34"/>
      <c r="J32" s="43"/>
      <c r="K32" s="34"/>
      <c r="L32" s="43"/>
      <c r="M32" s="22"/>
      <c r="N32" s="22"/>
      <c r="O32" s="22"/>
      <c r="P32" s="7"/>
      <c r="Q32" s="10"/>
      <c r="S32" s="27"/>
    </row>
    <row r="33" spans="1:19" ht="16">
      <c r="A33" s="71"/>
      <c r="B33" s="7"/>
      <c r="C33" s="7"/>
      <c r="D33" s="7"/>
      <c r="E33" s="7"/>
      <c r="F33" s="7"/>
      <c r="G33" s="34"/>
      <c r="H33" s="43"/>
      <c r="I33" s="34"/>
      <c r="J33" s="43"/>
      <c r="K33" s="34"/>
      <c r="L33" s="43"/>
      <c r="M33" s="22"/>
      <c r="N33" s="22"/>
      <c r="O33" s="22"/>
      <c r="P33" s="7"/>
      <c r="Q33" s="10"/>
      <c r="S33" s="27"/>
    </row>
    <row r="34" spans="1:19" ht="16">
      <c r="A34" s="71"/>
      <c r="B34" s="7"/>
      <c r="C34" s="7"/>
      <c r="D34" s="7"/>
      <c r="E34" s="7"/>
      <c r="F34" s="7"/>
      <c r="G34" s="34"/>
      <c r="H34" s="43"/>
      <c r="I34" s="34"/>
      <c r="J34" s="43"/>
      <c r="K34" s="34"/>
      <c r="L34" s="43"/>
      <c r="M34" s="22"/>
      <c r="N34" s="22"/>
      <c r="O34" s="22"/>
      <c r="P34" s="7"/>
      <c r="Q34" s="10"/>
      <c r="S34" s="27"/>
    </row>
    <row r="35" spans="1:19" ht="16">
      <c r="A35" s="71"/>
      <c r="B35" s="7"/>
      <c r="C35" s="7"/>
      <c r="D35" s="7"/>
      <c r="E35" s="7"/>
      <c r="F35" s="7"/>
      <c r="G35" s="34"/>
      <c r="H35" s="43"/>
      <c r="I35" s="34"/>
      <c r="J35" s="43"/>
      <c r="K35" s="34"/>
      <c r="L35" s="43"/>
      <c r="M35" s="22"/>
      <c r="N35" s="22"/>
      <c r="O35" s="22"/>
      <c r="P35" s="7"/>
      <c r="Q35" s="10"/>
      <c r="S35" s="27"/>
    </row>
    <row r="36" spans="1:19" ht="16">
      <c r="A36" s="71"/>
      <c r="B36" s="7"/>
      <c r="C36" s="7"/>
      <c r="D36" s="7"/>
      <c r="E36" s="7"/>
      <c r="F36" s="7"/>
      <c r="G36" s="34"/>
      <c r="H36" s="43"/>
      <c r="I36" s="34"/>
      <c r="J36" s="43"/>
      <c r="K36" s="34"/>
      <c r="L36" s="43"/>
      <c r="M36" s="22"/>
      <c r="N36" s="22"/>
      <c r="O36" s="22"/>
      <c r="P36" s="7"/>
      <c r="Q36" s="10"/>
      <c r="S36" s="27"/>
    </row>
    <row r="37" spans="1:19" ht="16">
      <c r="A37" s="71"/>
      <c r="B37" s="7"/>
      <c r="C37" s="7"/>
      <c r="D37" s="7"/>
      <c r="E37" s="7"/>
      <c r="F37" s="7"/>
      <c r="G37" s="34"/>
      <c r="H37" s="43"/>
      <c r="I37" s="34"/>
      <c r="J37" s="43"/>
      <c r="K37" s="34"/>
      <c r="L37" s="43"/>
      <c r="M37" s="22"/>
      <c r="N37" s="22"/>
      <c r="O37" s="22"/>
      <c r="P37" s="7"/>
      <c r="Q37" s="10"/>
      <c r="S37" s="27"/>
    </row>
    <row r="38" spans="1:19" ht="16">
      <c r="A38" s="71"/>
      <c r="B38" s="7"/>
      <c r="C38" s="7"/>
      <c r="D38" s="7"/>
      <c r="E38" s="7"/>
      <c r="F38" s="7"/>
      <c r="G38" s="34"/>
      <c r="H38" s="43"/>
      <c r="I38" s="34"/>
      <c r="J38" s="43"/>
      <c r="K38" s="34"/>
      <c r="L38" s="43"/>
      <c r="M38" s="22"/>
      <c r="N38" s="22"/>
      <c r="O38" s="22"/>
      <c r="P38" s="7"/>
      <c r="Q38" s="10"/>
      <c r="S38" s="27"/>
    </row>
    <row r="39" spans="1:19" ht="16">
      <c r="A39" s="71"/>
      <c r="B39" s="7"/>
      <c r="C39" s="7"/>
      <c r="D39" s="7"/>
      <c r="E39" s="7"/>
      <c r="F39" s="7"/>
      <c r="G39" s="34"/>
      <c r="H39" s="43"/>
      <c r="I39" s="34"/>
      <c r="J39" s="43"/>
      <c r="K39" s="34"/>
      <c r="L39" s="43"/>
      <c r="M39" s="22"/>
      <c r="N39" s="22"/>
      <c r="O39" s="22"/>
      <c r="P39" s="7"/>
      <c r="Q39" s="10"/>
      <c r="S39" s="27"/>
    </row>
    <row r="40" spans="1:19" ht="16">
      <c r="A40" s="71"/>
      <c r="B40" s="7"/>
      <c r="C40" s="7"/>
      <c r="D40" s="7"/>
      <c r="E40" s="7"/>
      <c r="F40" s="7"/>
      <c r="G40" s="34"/>
      <c r="H40" s="43"/>
      <c r="I40" s="34"/>
      <c r="J40" s="43"/>
      <c r="K40" s="34"/>
      <c r="L40" s="43"/>
      <c r="M40" s="22"/>
      <c r="N40" s="22"/>
      <c r="O40" s="22"/>
      <c r="P40" s="7"/>
      <c r="Q40" s="10"/>
      <c r="S40" s="27"/>
    </row>
    <row r="41" spans="1:19" ht="16">
      <c r="A41" s="71"/>
      <c r="B41" s="7"/>
      <c r="C41" s="7"/>
      <c r="D41" s="7"/>
      <c r="E41" s="7"/>
      <c r="F41" s="7"/>
      <c r="G41" s="34"/>
      <c r="H41" s="43"/>
      <c r="I41" s="34"/>
      <c r="J41" s="43"/>
      <c r="K41" s="34"/>
      <c r="L41" s="43"/>
      <c r="M41" s="22"/>
      <c r="N41" s="22"/>
      <c r="O41" s="22"/>
      <c r="P41" s="7"/>
      <c r="Q41" s="10"/>
      <c r="S41" s="27"/>
    </row>
    <row r="42" spans="1:19" ht="16">
      <c r="A42" s="71"/>
      <c r="B42" s="7"/>
      <c r="C42" s="7"/>
      <c r="D42" s="7"/>
      <c r="E42" s="7"/>
      <c r="F42" s="7"/>
      <c r="G42" s="34"/>
      <c r="H42" s="43"/>
      <c r="I42" s="34"/>
      <c r="J42" s="43"/>
      <c r="K42" s="34"/>
      <c r="L42" s="43"/>
      <c r="M42" s="22"/>
      <c r="N42" s="22"/>
      <c r="O42" s="22"/>
      <c r="P42" s="7"/>
      <c r="Q42" s="10"/>
      <c r="S42" s="27"/>
    </row>
    <row r="43" spans="1:19" ht="16">
      <c r="A43" s="71"/>
      <c r="B43" s="7"/>
      <c r="C43" s="7"/>
      <c r="D43" s="7"/>
      <c r="E43" s="7"/>
      <c r="F43" s="7"/>
      <c r="G43" s="34"/>
      <c r="H43" s="43"/>
      <c r="I43" s="34"/>
      <c r="J43" s="43"/>
      <c r="K43" s="34"/>
      <c r="L43" s="43"/>
      <c r="M43" s="22"/>
      <c r="N43" s="22"/>
      <c r="O43" s="22"/>
      <c r="P43" s="7"/>
      <c r="Q43" s="10"/>
      <c r="S43" s="27"/>
    </row>
    <row r="44" spans="1:19" ht="16">
      <c r="A44" s="71"/>
      <c r="B44" s="7"/>
      <c r="C44" s="7"/>
      <c r="D44" s="7"/>
      <c r="E44" s="7"/>
      <c r="F44" s="7"/>
      <c r="G44" s="34"/>
      <c r="H44" s="43"/>
      <c r="I44" s="34"/>
      <c r="J44" s="43"/>
      <c r="K44" s="34"/>
      <c r="L44" s="43"/>
      <c r="M44" s="22"/>
      <c r="N44" s="22"/>
      <c r="O44" s="22"/>
      <c r="P44" s="7"/>
      <c r="Q44" s="10"/>
      <c r="S44" s="27"/>
    </row>
    <row r="45" spans="1:19" ht="17" thickBot="1">
      <c r="A45" s="72"/>
      <c r="B45" s="11"/>
      <c r="C45" s="11"/>
      <c r="D45" s="11"/>
      <c r="E45" s="11"/>
      <c r="F45" s="11"/>
      <c r="G45" s="50"/>
      <c r="H45" s="49"/>
      <c r="I45" s="50"/>
      <c r="J45" s="49"/>
      <c r="K45" s="50"/>
      <c r="L45" s="49"/>
      <c r="M45" s="23"/>
      <c r="N45" s="23"/>
      <c r="O45" s="23"/>
      <c r="P45" s="11"/>
      <c r="Q45" s="12"/>
      <c r="S45" s="27"/>
    </row>
  </sheetData>
  <sortState ref="A8:Q10">
    <sortCondition descending="1" ref="N8:N10"/>
  </sortState>
  <mergeCells count="1">
    <mergeCell ref="C5:I5"/>
  </mergeCells>
  <phoneticPr fontId="0" type="noConversion"/>
  <conditionalFormatting sqref="S8:S45">
    <cfRule type="cellIs" dxfId="1" priority="2" stopIfTrue="1" operator="greaterThan">
      <formula>6.99</formula>
    </cfRule>
  </conditionalFormatting>
  <conditionalFormatting sqref="S8:S45">
    <cfRule type="cellIs" dxfId="0" priority="1" stopIfTrue="1" operator="greaterThan">
      <formula>0.0699</formula>
    </cfRule>
  </conditionalFormatting>
  <pageMargins left="0.25" right="0.25" top="0.75" bottom="0.75" header="0.3" footer="0.3"/>
  <pageSetup scale="76" fitToHeight="0" orientation="landscape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T46"/>
  <sheetViews>
    <sheetView zoomScale="120" zoomScaleNormal="120" workbookViewId="0">
      <selection activeCell="C25" sqref="C25"/>
    </sheetView>
  </sheetViews>
  <sheetFormatPr baseColWidth="10" defaultColWidth="11.5" defaultRowHeight="13"/>
  <cols>
    <col min="1" max="1" width="5.6640625" style="94" customWidth="1"/>
    <col min="2" max="2" width="7.6640625" customWidth="1"/>
    <col min="3" max="3" width="18.5" customWidth="1"/>
    <col min="4" max="4" width="12" customWidth="1"/>
    <col min="5" max="5" width="21.5" customWidth="1"/>
    <col min="6" max="6" width="12.6640625" customWidth="1"/>
    <col min="7" max="7" width="8.5" style="35" customWidth="1"/>
    <col min="8" max="8" width="8.5" style="44" customWidth="1"/>
    <col min="9" max="9" width="8.5" style="35" customWidth="1"/>
    <col min="10" max="10" width="8.5" style="44" customWidth="1"/>
    <col min="11" max="11" width="8.5" style="35" customWidth="1"/>
    <col min="12" max="12" width="8.5" style="44" customWidth="1"/>
    <col min="13" max="14" width="8.83203125" customWidth="1"/>
    <col min="15" max="15" width="7.83203125" customWidth="1"/>
    <col min="16" max="17" width="8.33203125" customWidth="1"/>
    <col min="18" max="18" width="7.6640625" customWidth="1"/>
    <col min="19" max="19" width="2.1640625" customWidth="1"/>
    <col min="20" max="20" width="9.1640625" style="25" customWidth="1"/>
    <col min="21" max="256" width="8.83203125" customWidth="1"/>
  </cols>
  <sheetData>
    <row r="1" spans="1:20" ht="21">
      <c r="A1" s="1" t="s">
        <v>30</v>
      </c>
      <c r="B1" s="2"/>
      <c r="C1" s="2"/>
      <c r="D1" s="2"/>
      <c r="E1" s="2"/>
      <c r="F1" s="2"/>
      <c r="G1" s="30"/>
      <c r="H1" s="39"/>
      <c r="I1" s="30"/>
      <c r="J1" s="39"/>
      <c r="K1" s="30"/>
      <c r="L1" s="39"/>
      <c r="M1" s="13"/>
      <c r="N1" s="19"/>
      <c r="O1" s="13"/>
      <c r="P1" s="2"/>
      <c r="Q1" s="2"/>
      <c r="R1" s="2"/>
    </row>
    <row r="2" spans="1:20" ht="16">
      <c r="A2" s="5" t="s">
        <v>76</v>
      </c>
      <c r="B2" s="6"/>
      <c r="C2" s="6"/>
      <c r="D2" s="6"/>
      <c r="E2" s="6"/>
      <c r="F2" s="6" t="s">
        <v>8</v>
      </c>
      <c r="G2" s="31" t="s">
        <v>14</v>
      </c>
      <c r="H2" s="64" t="s">
        <v>317</v>
      </c>
      <c r="I2" s="30" t="s">
        <v>228</v>
      </c>
      <c r="J2" s="39"/>
      <c r="K2" s="30"/>
      <c r="L2" s="39"/>
      <c r="M2" s="13"/>
      <c r="N2" s="19"/>
      <c r="O2" s="13"/>
      <c r="P2" s="2"/>
      <c r="Q2" s="2"/>
      <c r="R2" s="2"/>
    </row>
    <row r="3" spans="1:20" ht="16">
      <c r="A3" s="5" t="s">
        <v>0</v>
      </c>
      <c r="B3" s="6" t="s">
        <v>13</v>
      </c>
      <c r="C3" s="6"/>
      <c r="D3" s="6"/>
      <c r="E3" s="6"/>
      <c r="F3" s="6"/>
      <c r="G3" s="31" t="s">
        <v>6</v>
      </c>
      <c r="H3" s="64" t="s">
        <v>251</v>
      </c>
      <c r="I3" s="30" t="s">
        <v>228</v>
      </c>
      <c r="J3" s="39"/>
      <c r="K3" s="30"/>
      <c r="L3" s="39"/>
      <c r="M3" s="13"/>
      <c r="N3" s="19"/>
      <c r="O3" s="13"/>
      <c r="P3" s="2"/>
      <c r="Q3" s="2"/>
      <c r="R3" s="2"/>
    </row>
    <row r="4" spans="1:20" ht="16">
      <c r="A4" s="5" t="s">
        <v>9</v>
      </c>
      <c r="B4" s="6">
        <v>14</v>
      </c>
      <c r="C4" s="6"/>
      <c r="D4" s="6"/>
      <c r="E4" s="6"/>
      <c r="F4" s="6"/>
      <c r="G4" s="31" t="s">
        <v>26</v>
      </c>
      <c r="H4" s="64" t="s">
        <v>231</v>
      </c>
      <c r="I4" s="30" t="s">
        <v>232</v>
      </c>
      <c r="J4" s="39"/>
      <c r="K4" s="30"/>
      <c r="L4" s="39"/>
      <c r="M4" s="13"/>
      <c r="N4" s="19"/>
      <c r="O4" s="18"/>
      <c r="P4" s="2"/>
      <c r="Q4" s="2"/>
      <c r="R4" s="2"/>
    </row>
    <row r="5" spans="1:20" ht="16">
      <c r="A5" s="3"/>
      <c r="B5" s="2"/>
      <c r="C5" s="2"/>
      <c r="D5" s="2"/>
      <c r="E5" s="110" t="s">
        <v>15</v>
      </c>
      <c r="F5" s="110"/>
      <c r="G5" s="110"/>
      <c r="H5" s="110"/>
      <c r="I5" s="110"/>
      <c r="J5" s="110"/>
      <c r="K5" s="110"/>
      <c r="L5" s="110"/>
      <c r="M5" s="110"/>
      <c r="N5" s="19"/>
      <c r="O5" s="13"/>
      <c r="P5" s="2"/>
      <c r="Q5" s="2"/>
      <c r="R5" s="2"/>
      <c r="T5" s="29"/>
    </row>
    <row r="6" spans="1:20" ht="15" thickBot="1">
      <c r="A6" s="90"/>
      <c r="B6" s="4"/>
      <c r="C6" s="4"/>
      <c r="D6" s="4"/>
      <c r="E6" s="4"/>
      <c r="F6" s="4"/>
      <c r="G6" s="32"/>
      <c r="H6" s="41"/>
      <c r="I6" s="32"/>
      <c r="J6" s="41"/>
      <c r="K6" s="32"/>
      <c r="L6" s="41"/>
      <c r="M6" s="14"/>
      <c r="N6" s="20">
        <f>240*3</f>
        <v>720</v>
      </c>
      <c r="O6" s="14"/>
      <c r="P6" s="4"/>
      <c r="Q6" s="4"/>
      <c r="R6" s="2"/>
      <c r="T6" s="29"/>
    </row>
    <row r="7" spans="1:20" ht="16">
      <c r="A7" s="91" t="s">
        <v>12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15" t="s">
        <v>20</v>
      </c>
      <c r="H7" s="42" t="s">
        <v>21</v>
      </c>
      <c r="I7" s="15" t="s">
        <v>22</v>
      </c>
      <c r="J7" s="42" t="s">
        <v>23</v>
      </c>
      <c r="K7" s="15" t="s">
        <v>27</v>
      </c>
      <c r="L7" s="42" t="s">
        <v>28</v>
      </c>
      <c r="M7" s="15" t="s">
        <v>10</v>
      </c>
      <c r="N7" s="21" t="s">
        <v>11</v>
      </c>
      <c r="O7" s="15" t="s">
        <v>24</v>
      </c>
      <c r="P7" s="8" t="s">
        <v>7</v>
      </c>
      <c r="Q7" s="51" t="s">
        <v>29</v>
      </c>
      <c r="R7" s="9" t="s">
        <v>25</v>
      </c>
    </row>
    <row r="8" spans="1:20" ht="16">
      <c r="A8" s="92">
        <v>321</v>
      </c>
      <c r="B8" s="7" t="s">
        <v>305</v>
      </c>
      <c r="C8" s="55" t="s">
        <v>153</v>
      </c>
      <c r="D8" s="63">
        <v>1414159</v>
      </c>
      <c r="E8" s="63" t="s">
        <v>167</v>
      </c>
      <c r="F8" s="63">
        <v>1734617</v>
      </c>
      <c r="G8" s="33">
        <v>177</v>
      </c>
      <c r="H8" s="43">
        <f t="shared" ref="H8:H22" si="0">G8/($N$6/3)*100</f>
        <v>73.75</v>
      </c>
      <c r="I8" s="33">
        <v>172.5</v>
      </c>
      <c r="J8" s="43">
        <f t="shared" ref="J8:J13" si="1">I8/($N$6/3)*100</f>
        <v>71.875</v>
      </c>
      <c r="K8" s="33">
        <v>165.5</v>
      </c>
      <c r="L8" s="43">
        <f t="shared" ref="L8:L22" si="2">K8/($N$6/3)*100</f>
        <v>68.958333333333329</v>
      </c>
      <c r="M8" s="16">
        <f t="shared" ref="M8:M22" si="3">G8+I8+K8</f>
        <v>515</v>
      </c>
      <c r="N8" s="22">
        <f t="shared" ref="N8:N22" si="4">M8/$N$6*100</f>
        <v>71.527777777777786</v>
      </c>
      <c r="O8" s="16">
        <v>217</v>
      </c>
      <c r="P8" s="108" t="s">
        <v>356</v>
      </c>
      <c r="Q8" s="52" t="s">
        <v>29</v>
      </c>
      <c r="R8" s="10"/>
      <c r="T8" s="27"/>
    </row>
    <row r="9" spans="1:20" ht="16">
      <c r="A9" s="92">
        <v>323</v>
      </c>
      <c r="B9" s="7" t="s">
        <v>310</v>
      </c>
      <c r="C9" s="63" t="s">
        <v>156</v>
      </c>
      <c r="D9" s="63">
        <v>1415006</v>
      </c>
      <c r="E9" s="63" t="s">
        <v>171</v>
      </c>
      <c r="F9" s="63">
        <v>59662</v>
      </c>
      <c r="G9" s="33">
        <v>173.5</v>
      </c>
      <c r="H9" s="43">
        <f t="shared" si="0"/>
        <v>72.291666666666671</v>
      </c>
      <c r="I9" s="33">
        <v>166.5</v>
      </c>
      <c r="J9" s="43">
        <f t="shared" si="1"/>
        <v>69.375</v>
      </c>
      <c r="K9" s="33">
        <v>158.5</v>
      </c>
      <c r="L9" s="43">
        <f t="shared" si="2"/>
        <v>66.041666666666671</v>
      </c>
      <c r="M9" s="16">
        <f t="shared" si="3"/>
        <v>498.5</v>
      </c>
      <c r="N9" s="22">
        <f t="shared" si="4"/>
        <v>69.236111111111114</v>
      </c>
      <c r="O9" s="16">
        <v>212</v>
      </c>
      <c r="P9" s="108" t="s">
        <v>357</v>
      </c>
      <c r="Q9" s="52"/>
      <c r="R9" s="10"/>
      <c r="T9" s="27"/>
    </row>
    <row r="10" spans="1:20" ht="16">
      <c r="A10" s="92">
        <v>339</v>
      </c>
      <c r="B10" s="7" t="s">
        <v>313</v>
      </c>
      <c r="C10" s="63" t="s">
        <v>157</v>
      </c>
      <c r="D10" s="63">
        <v>212199</v>
      </c>
      <c r="E10" s="63" t="s">
        <v>178</v>
      </c>
      <c r="F10" s="63">
        <v>1735071</v>
      </c>
      <c r="G10" s="33">
        <v>166.5</v>
      </c>
      <c r="H10" s="43">
        <f t="shared" si="0"/>
        <v>69.375</v>
      </c>
      <c r="I10" s="33">
        <v>163</v>
      </c>
      <c r="J10" s="43">
        <f t="shared" si="1"/>
        <v>67.916666666666671</v>
      </c>
      <c r="K10" s="33">
        <v>164</v>
      </c>
      <c r="L10" s="43">
        <f t="shared" si="2"/>
        <v>68.333333333333329</v>
      </c>
      <c r="M10" s="16">
        <f t="shared" si="3"/>
        <v>493.5</v>
      </c>
      <c r="N10" s="22">
        <f t="shared" si="4"/>
        <v>68.541666666666671</v>
      </c>
      <c r="O10" s="16">
        <v>206</v>
      </c>
      <c r="P10" s="108" t="s">
        <v>358</v>
      </c>
      <c r="Q10" s="52"/>
      <c r="R10" s="10"/>
      <c r="T10" s="27"/>
    </row>
    <row r="11" spans="1:20" ht="16">
      <c r="A11" s="92">
        <v>338</v>
      </c>
      <c r="B11" s="7" t="s">
        <v>312</v>
      </c>
      <c r="C11" s="63" t="s">
        <v>163</v>
      </c>
      <c r="D11" s="63">
        <v>1710968</v>
      </c>
      <c r="E11" s="63" t="s">
        <v>172</v>
      </c>
      <c r="F11" s="63">
        <v>55441</v>
      </c>
      <c r="G11" s="33">
        <v>169.5</v>
      </c>
      <c r="H11" s="43">
        <f t="shared" si="0"/>
        <v>70.625</v>
      </c>
      <c r="I11" s="33">
        <v>164</v>
      </c>
      <c r="J11" s="43">
        <f t="shared" si="1"/>
        <v>68.333333333333329</v>
      </c>
      <c r="K11" s="33">
        <v>155</v>
      </c>
      <c r="L11" s="43">
        <f t="shared" si="2"/>
        <v>64.583333333333343</v>
      </c>
      <c r="M11" s="16">
        <f t="shared" si="3"/>
        <v>488.5</v>
      </c>
      <c r="N11" s="22">
        <f t="shared" si="4"/>
        <v>67.847222222222229</v>
      </c>
      <c r="O11" s="16">
        <v>205</v>
      </c>
      <c r="P11" s="108" t="s">
        <v>359</v>
      </c>
      <c r="Q11" s="52" t="s">
        <v>29</v>
      </c>
      <c r="R11" s="10"/>
      <c r="T11" s="27"/>
    </row>
    <row r="12" spans="1:20" ht="16">
      <c r="A12" s="92">
        <v>336</v>
      </c>
      <c r="B12" s="7" t="s">
        <v>307</v>
      </c>
      <c r="C12" s="63" t="s">
        <v>154</v>
      </c>
      <c r="D12" s="63">
        <v>1612560</v>
      </c>
      <c r="E12" s="63" t="s">
        <v>168</v>
      </c>
      <c r="F12" s="63">
        <v>1634110</v>
      </c>
      <c r="G12" s="33">
        <v>161.5</v>
      </c>
      <c r="H12" s="43">
        <f t="shared" si="0"/>
        <v>67.291666666666671</v>
      </c>
      <c r="I12" s="33">
        <v>162</v>
      </c>
      <c r="J12" s="43">
        <f t="shared" si="1"/>
        <v>67.5</v>
      </c>
      <c r="K12" s="33">
        <v>162</v>
      </c>
      <c r="L12" s="43">
        <f t="shared" si="2"/>
        <v>67.5</v>
      </c>
      <c r="M12" s="16">
        <f t="shared" si="3"/>
        <v>485.5</v>
      </c>
      <c r="N12" s="22">
        <f t="shared" si="4"/>
        <v>67.430555555555557</v>
      </c>
      <c r="O12" s="16">
        <v>203</v>
      </c>
      <c r="P12" s="108" t="s">
        <v>360</v>
      </c>
      <c r="Q12" s="52"/>
      <c r="R12" s="10"/>
      <c r="T12" s="27"/>
    </row>
    <row r="13" spans="1:20" ht="16">
      <c r="A13" s="92">
        <v>319</v>
      </c>
      <c r="B13" s="7" t="s">
        <v>303</v>
      </c>
      <c r="C13" s="63" t="s">
        <v>151</v>
      </c>
      <c r="D13" s="63">
        <v>245950</v>
      </c>
      <c r="E13" s="63" t="s">
        <v>165</v>
      </c>
      <c r="F13" s="63">
        <v>1733211</v>
      </c>
      <c r="G13" s="33">
        <v>158.5</v>
      </c>
      <c r="H13" s="43">
        <f t="shared" si="0"/>
        <v>66.041666666666671</v>
      </c>
      <c r="I13" s="33">
        <v>159</v>
      </c>
      <c r="J13" s="43">
        <f t="shared" si="1"/>
        <v>66.25</v>
      </c>
      <c r="K13" s="33">
        <v>167.5</v>
      </c>
      <c r="L13" s="43">
        <f t="shared" si="2"/>
        <v>69.791666666666657</v>
      </c>
      <c r="M13" s="16">
        <f t="shared" si="3"/>
        <v>485</v>
      </c>
      <c r="N13" s="22">
        <f t="shared" si="4"/>
        <v>67.361111111111114</v>
      </c>
      <c r="O13" s="16">
        <v>204</v>
      </c>
      <c r="P13" s="108" t="s">
        <v>361</v>
      </c>
      <c r="Q13" s="52"/>
      <c r="R13" s="10"/>
      <c r="T13" s="27"/>
    </row>
    <row r="14" spans="1:20" ht="16">
      <c r="A14" s="92">
        <v>320</v>
      </c>
      <c r="B14" s="7" t="s">
        <v>304</v>
      </c>
      <c r="C14" s="63" t="s">
        <v>152</v>
      </c>
      <c r="D14" s="63">
        <v>245895</v>
      </c>
      <c r="E14" s="63" t="s">
        <v>166</v>
      </c>
      <c r="F14" s="63">
        <v>1735690</v>
      </c>
      <c r="G14" s="33">
        <v>150.5</v>
      </c>
      <c r="H14" s="43">
        <f t="shared" si="0"/>
        <v>62.708333333333336</v>
      </c>
      <c r="I14" s="33">
        <v>161</v>
      </c>
      <c r="J14" s="43">
        <v>160.5</v>
      </c>
      <c r="K14" s="33">
        <v>160.5</v>
      </c>
      <c r="L14" s="43">
        <f t="shared" si="2"/>
        <v>66.875</v>
      </c>
      <c r="M14" s="16">
        <f t="shared" si="3"/>
        <v>472</v>
      </c>
      <c r="N14" s="22">
        <f t="shared" si="4"/>
        <v>65.555555555555557</v>
      </c>
      <c r="O14" s="16">
        <v>197</v>
      </c>
      <c r="P14" s="108" t="s">
        <v>362</v>
      </c>
      <c r="Q14" s="52"/>
      <c r="R14" s="10"/>
      <c r="T14" s="27"/>
    </row>
    <row r="15" spans="1:20" ht="16">
      <c r="A15" s="92">
        <v>324</v>
      </c>
      <c r="B15" s="7" t="s">
        <v>311</v>
      </c>
      <c r="C15" s="63" t="s">
        <v>179</v>
      </c>
      <c r="D15" s="63">
        <v>1711625</v>
      </c>
      <c r="E15" s="63" t="s">
        <v>177</v>
      </c>
      <c r="F15" s="63">
        <v>1732724</v>
      </c>
      <c r="G15" s="33">
        <v>165.5</v>
      </c>
      <c r="H15" s="43">
        <f t="shared" si="0"/>
        <v>68.958333333333329</v>
      </c>
      <c r="I15" s="33">
        <v>148.5</v>
      </c>
      <c r="J15" s="43">
        <f t="shared" ref="J15:J22" si="5">I15/($N$6/3)*100</f>
        <v>61.875</v>
      </c>
      <c r="K15" s="33">
        <v>146</v>
      </c>
      <c r="L15" s="43">
        <f t="shared" si="2"/>
        <v>60.833333333333329</v>
      </c>
      <c r="M15" s="16">
        <f t="shared" si="3"/>
        <v>460</v>
      </c>
      <c r="N15" s="22">
        <f t="shared" si="4"/>
        <v>63.888888888888886</v>
      </c>
      <c r="O15" s="16">
        <v>194</v>
      </c>
      <c r="P15" s="108" t="s">
        <v>363</v>
      </c>
      <c r="Q15" s="52"/>
      <c r="R15" s="10"/>
      <c r="T15" s="27"/>
    </row>
    <row r="16" spans="1:20" ht="16">
      <c r="A16" s="92">
        <v>322</v>
      </c>
      <c r="B16" s="7" t="s">
        <v>309</v>
      </c>
      <c r="C16" s="63" t="s">
        <v>162</v>
      </c>
      <c r="D16" s="63">
        <v>121185</v>
      </c>
      <c r="E16" s="63" t="s">
        <v>170</v>
      </c>
      <c r="F16" s="63">
        <v>1731719</v>
      </c>
      <c r="G16" s="33">
        <v>149</v>
      </c>
      <c r="H16" s="43">
        <f t="shared" si="0"/>
        <v>62.083333333333336</v>
      </c>
      <c r="I16" s="33">
        <v>150.5</v>
      </c>
      <c r="J16" s="43">
        <f t="shared" si="5"/>
        <v>62.708333333333336</v>
      </c>
      <c r="K16" s="33">
        <v>160.5</v>
      </c>
      <c r="L16" s="43">
        <f t="shared" si="2"/>
        <v>66.875</v>
      </c>
      <c r="M16" s="16">
        <f t="shared" si="3"/>
        <v>460</v>
      </c>
      <c r="N16" s="22">
        <f t="shared" si="4"/>
        <v>63.888888888888886</v>
      </c>
      <c r="O16" s="16">
        <v>192</v>
      </c>
      <c r="P16" s="108" t="s">
        <v>364</v>
      </c>
      <c r="Q16" s="52"/>
      <c r="R16" s="10"/>
      <c r="T16" s="27"/>
    </row>
    <row r="17" spans="1:20" ht="16">
      <c r="A17" s="92">
        <v>326</v>
      </c>
      <c r="B17" s="7" t="s">
        <v>315</v>
      </c>
      <c r="C17" s="63" t="s">
        <v>159</v>
      </c>
      <c r="D17" s="63">
        <v>184810</v>
      </c>
      <c r="E17" s="63" t="s">
        <v>174</v>
      </c>
      <c r="F17" s="63">
        <v>1733708</v>
      </c>
      <c r="G17" s="33">
        <v>161</v>
      </c>
      <c r="H17" s="43">
        <f t="shared" si="0"/>
        <v>67.083333333333329</v>
      </c>
      <c r="I17" s="33">
        <v>147.5</v>
      </c>
      <c r="J17" s="43">
        <f t="shared" si="5"/>
        <v>61.458333333333336</v>
      </c>
      <c r="K17" s="33">
        <v>150.5</v>
      </c>
      <c r="L17" s="43">
        <f t="shared" si="2"/>
        <v>62.708333333333336</v>
      </c>
      <c r="M17" s="16">
        <f t="shared" si="3"/>
        <v>459</v>
      </c>
      <c r="N17" s="22">
        <f t="shared" si="4"/>
        <v>63.749999999999993</v>
      </c>
      <c r="O17" s="16">
        <v>192</v>
      </c>
      <c r="P17" s="108" t="s">
        <v>365</v>
      </c>
      <c r="Q17" s="52"/>
      <c r="R17" s="10"/>
      <c r="T17" s="27"/>
    </row>
    <row r="18" spans="1:20" ht="16">
      <c r="A18" s="92">
        <v>337</v>
      </c>
      <c r="B18" s="7" t="s">
        <v>308</v>
      </c>
      <c r="C18" s="63" t="s">
        <v>155</v>
      </c>
      <c r="D18" s="63">
        <v>1711586</v>
      </c>
      <c r="E18" s="63" t="s">
        <v>169</v>
      </c>
      <c r="F18" s="63">
        <v>1732890</v>
      </c>
      <c r="G18" s="33">
        <v>155.5</v>
      </c>
      <c r="H18" s="43">
        <f t="shared" si="0"/>
        <v>64.791666666666671</v>
      </c>
      <c r="I18" s="33">
        <v>149.5</v>
      </c>
      <c r="J18" s="43">
        <f t="shared" si="5"/>
        <v>62.291666666666664</v>
      </c>
      <c r="K18" s="33">
        <v>149</v>
      </c>
      <c r="L18" s="43">
        <f t="shared" si="2"/>
        <v>62.083333333333336</v>
      </c>
      <c r="M18" s="16">
        <f t="shared" si="3"/>
        <v>454</v>
      </c>
      <c r="N18" s="22">
        <f t="shared" si="4"/>
        <v>63.055555555555557</v>
      </c>
      <c r="O18" s="16">
        <v>188</v>
      </c>
      <c r="P18" s="108"/>
      <c r="Q18" s="52"/>
      <c r="R18" s="10"/>
      <c r="T18" s="27"/>
    </row>
    <row r="19" spans="1:20" ht="16">
      <c r="A19" s="92">
        <v>301</v>
      </c>
      <c r="B19" s="7" t="s">
        <v>306</v>
      </c>
      <c r="C19" s="63" t="s">
        <v>161</v>
      </c>
      <c r="D19" s="63">
        <v>1511120</v>
      </c>
      <c r="E19" s="63" t="s">
        <v>176</v>
      </c>
      <c r="F19" s="63">
        <v>1532905</v>
      </c>
      <c r="G19" s="33">
        <v>151</v>
      </c>
      <c r="H19" s="43">
        <f t="shared" si="0"/>
        <v>62.916666666666664</v>
      </c>
      <c r="I19" s="33">
        <v>149</v>
      </c>
      <c r="J19" s="43">
        <f t="shared" si="5"/>
        <v>62.083333333333336</v>
      </c>
      <c r="K19" s="33">
        <v>151.5</v>
      </c>
      <c r="L19" s="43">
        <f t="shared" si="2"/>
        <v>63.125</v>
      </c>
      <c r="M19" s="16">
        <f t="shared" si="3"/>
        <v>451.5</v>
      </c>
      <c r="N19" s="22">
        <f t="shared" si="4"/>
        <v>62.708333333333336</v>
      </c>
      <c r="O19" s="16">
        <v>187</v>
      </c>
      <c r="P19" s="108"/>
      <c r="Q19" s="52"/>
      <c r="R19" s="10"/>
      <c r="T19" s="27"/>
    </row>
    <row r="20" spans="1:20" ht="16">
      <c r="A20" s="92">
        <v>340</v>
      </c>
      <c r="B20" s="7" t="s">
        <v>316</v>
      </c>
      <c r="C20" s="63" t="s">
        <v>160</v>
      </c>
      <c r="D20" s="63">
        <v>1512688</v>
      </c>
      <c r="E20" s="63" t="s">
        <v>175</v>
      </c>
      <c r="F20" s="63">
        <v>1433272</v>
      </c>
      <c r="G20" s="33">
        <v>146.5</v>
      </c>
      <c r="H20" s="43">
        <f t="shared" si="0"/>
        <v>61.041666666666671</v>
      </c>
      <c r="I20" s="33">
        <v>146</v>
      </c>
      <c r="J20" s="43">
        <f t="shared" si="5"/>
        <v>60.833333333333329</v>
      </c>
      <c r="K20" s="33">
        <v>144</v>
      </c>
      <c r="L20" s="43">
        <f t="shared" si="2"/>
        <v>60</v>
      </c>
      <c r="M20" s="16">
        <f t="shared" si="3"/>
        <v>436.5</v>
      </c>
      <c r="N20" s="22">
        <f t="shared" si="4"/>
        <v>60.624999999999993</v>
      </c>
      <c r="O20" s="16">
        <v>180</v>
      </c>
      <c r="P20" s="108"/>
      <c r="Q20" s="52"/>
      <c r="R20" s="10"/>
      <c r="T20" s="27"/>
    </row>
    <row r="21" spans="1:20" ht="16">
      <c r="A21" s="105">
        <v>304</v>
      </c>
      <c r="B21" s="98" t="s">
        <v>269</v>
      </c>
      <c r="C21" s="99" t="s">
        <v>150</v>
      </c>
      <c r="D21" s="99">
        <v>1611703</v>
      </c>
      <c r="E21" s="99" t="s">
        <v>164</v>
      </c>
      <c r="F21" s="99">
        <v>1632726</v>
      </c>
      <c r="G21" s="33"/>
      <c r="H21" s="43">
        <f t="shared" si="0"/>
        <v>0</v>
      </c>
      <c r="I21" s="33"/>
      <c r="J21" s="43">
        <f t="shared" si="5"/>
        <v>0</v>
      </c>
      <c r="K21" s="33"/>
      <c r="L21" s="43">
        <f t="shared" si="2"/>
        <v>0</v>
      </c>
      <c r="M21" s="16">
        <f t="shared" si="3"/>
        <v>0</v>
      </c>
      <c r="N21" s="22">
        <f t="shared" si="4"/>
        <v>0</v>
      </c>
      <c r="O21" s="16"/>
      <c r="P21" s="108" t="s">
        <v>351</v>
      </c>
      <c r="Q21" s="52"/>
      <c r="R21" s="10"/>
      <c r="T21" s="27"/>
    </row>
    <row r="22" spans="1:20" ht="16">
      <c r="A22" s="105">
        <v>325</v>
      </c>
      <c r="B22" s="98" t="s">
        <v>314</v>
      </c>
      <c r="C22" s="99" t="s">
        <v>158</v>
      </c>
      <c r="D22" s="99">
        <v>352063</v>
      </c>
      <c r="E22" s="99" t="s">
        <v>173</v>
      </c>
      <c r="F22" s="99">
        <v>1730509</v>
      </c>
      <c r="G22" s="79"/>
      <c r="H22" s="80">
        <f t="shared" si="0"/>
        <v>0</v>
      </c>
      <c r="I22" s="79"/>
      <c r="J22" s="80">
        <f t="shared" si="5"/>
        <v>0</v>
      </c>
      <c r="K22" s="79"/>
      <c r="L22" s="80">
        <f t="shared" si="2"/>
        <v>0</v>
      </c>
      <c r="M22" s="74">
        <f t="shared" si="3"/>
        <v>0</v>
      </c>
      <c r="N22" s="81">
        <f t="shared" si="4"/>
        <v>0</v>
      </c>
      <c r="O22" s="74"/>
      <c r="P22" s="109" t="s">
        <v>351</v>
      </c>
      <c r="Q22" s="76"/>
      <c r="R22" s="77"/>
      <c r="T22" s="27"/>
    </row>
    <row r="23" spans="1:20" ht="16">
      <c r="A23" s="92"/>
      <c r="B23" s="7"/>
      <c r="C23" s="7"/>
      <c r="D23" s="7"/>
      <c r="E23" s="7"/>
      <c r="F23" s="7"/>
      <c r="G23" s="33"/>
      <c r="H23" s="43"/>
      <c r="I23" s="33"/>
      <c r="J23" s="43"/>
      <c r="K23" s="33"/>
      <c r="L23" s="43"/>
      <c r="M23" s="16"/>
      <c r="N23" s="22"/>
      <c r="O23" s="16"/>
      <c r="P23" s="7"/>
      <c r="Q23" s="52"/>
      <c r="R23" s="10"/>
      <c r="T23" s="27"/>
    </row>
    <row r="24" spans="1:20" ht="16">
      <c r="A24" s="92"/>
      <c r="B24" s="7"/>
      <c r="C24" s="7" t="s">
        <v>366</v>
      </c>
      <c r="D24" s="7"/>
      <c r="E24" s="7"/>
      <c r="F24" s="7"/>
      <c r="G24" s="33"/>
      <c r="H24" s="43"/>
      <c r="I24" s="33"/>
      <c r="J24" s="43"/>
      <c r="K24" s="33"/>
      <c r="L24" s="43"/>
      <c r="M24" s="16"/>
      <c r="N24" s="22"/>
      <c r="O24" s="16"/>
      <c r="P24" s="7"/>
      <c r="Q24" s="52"/>
      <c r="R24" s="10"/>
      <c r="T24" s="27"/>
    </row>
    <row r="25" spans="1:20" ht="16">
      <c r="A25" s="92"/>
      <c r="B25" s="7"/>
      <c r="C25" s="7"/>
      <c r="D25" s="7"/>
      <c r="E25" s="7"/>
      <c r="F25" s="7"/>
      <c r="G25" s="33"/>
      <c r="H25" s="43"/>
      <c r="I25" s="33"/>
      <c r="J25" s="43"/>
      <c r="K25" s="33"/>
      <c r="L25" s="43"/>
      <c r="M25" s="16"/>
      <c r="N25" s="22"/>
      <c r="O25" s="16"/>
      <c r="P25" s="7"/>
      <c r="Q25" s="52"/>
      <c r="R25" s="10"/>
      <c r="T25" s="27"/>
    </row>
    <row r="26" spans="1:20" ht="16">
      <c r="A26" s="92"/>
      <c r="B26" s="7"/>
      <c r="C26" s="7"/>
      <c r="D26" s="7"/>
      <c r="E26" s="7"/>
      <c r="F26" s="7"/>
      <c r="G26" s="33"/>
      <c r="H26" s="43"/>
      <c r="I26" s="33"/>
      <c r="J26" s="43"/>
      <c r="K26" s="33"/>
      <c r="L26" s="43"/>
      <c r="M26" s="16"/>
      <c r="N26" s="22"/>
      <c r="O26" s="16"/>
      <c r="P26" s="7"/>
      <c r="Q26" s="52"/>
      <c r="R26" s="10"/>
      <c r="T26" s="27"/>
    </row>
    <row r="27" spans="1:20" ht="16">
      <c r="A27" s="92"/>
      <c r="B27" s="7"/>
      <c r="C27" s="7"/>
      <c r="D27" s="7"/>
      <c r="E27" s="7"/>
      <c r="F27" s="7"/>
      <c r="G27" s="33"/>
      <c r="H27" s="43"/>
      <c r="I27" s="33"/>
      <c r="J27" s="43"/>
      <c r="K27" s="33"/>
      <c r="L27" s="43"/>
      <c r="M27" s="16"/>
      <c r="N27" s="22"/>
      <c r="O27" s="16"/>
      <c r="P27" s="7"/>
      <c r="Q27" s="52"/>
      <c r="R27" s="10"/>
      <c r="T27" s="27"/>
    </row>
    <row r="28" spans="1:20" ht="16">
      <c r="A28" s="92"/>
      <c r="B28" s="7"/>
      <c r="C28" s="7"/>
      <c r="D28" s="7"/>
      <c r="E28" s="7"/>
      <c r="F28" s="7"/>
      <c r="G28" s="33"/>
      <c r="H28" s="43"/>
      <c r="I28" s="33"/>
      <c r="J28" s="43"/>
      <c r="K28" s="33"/>
      <c r="L28" s="43"/>
      <c r="M28" s="16"/>
      <c r="N28" s="22"/>
      <c r="O28" s="16"/>
      <c r="P28" s="7"/>
      <c r="Q28" s="52"/>
      <c r="R28" s="10"/>
      <c r="T28" s="27"/>
    </row>
    <row r="29" spans="1:20" ht="16">
      <c r="A29" s="92"/>
      <c r="B29" s="7"/>
      <c r="C29" s="7"/>
      <c r="D29" s="7"/>
      <c r="E29" s="7"/>
      <c r="F29" s="7"/>
      <c r="G29" s="33"/>
      <c r="H29" s="43"/>
      <c r="I29" s="33"/>
      <c r="J29" s="43"/>
      <c r="K29" s="33"/>
      <c r="L29" s="43"/>
      <c r="M29" s="16"/>
      <c r="N29" s="22"/>
      <c r="O29" s="16"/>
      <c r="P29" s="7"/>
      <c r="Q29" s="52"/>
      <c r="R29" s="10"/>
      <c r="T29" s="27"/>
    </row>
    <row r="30" spans="1:20" ht="16">
      <c r="A30" s="92"/>
      <c r="B30" s="7"/>
      <c r="C30" s="7"/>
      <c r="D30" s="7"/>
      <c r="E30" s="7"/>
      <c r="F30" s="7"/>
      <c r="G30" s="33"/>
      <c r="H30" s="43"/>
      <c r="I30" s="33"/>
      <c r="J30" s="43"/>
      <c r="K30" s="33"/>
      <c r="L30" s="43"/>
      <c r="M30" s="16"/>
      <c r="N30" s="22"/>
      <c r="O30" s="16"/>
      <c r="P30" s="7"/>
      <c r="Q30" s="52"/>
      <c r="R30" s="10"/>
      <c r="T30" s="27"/>
    </row>
    <row r="31" spans="1:20" ht="16">
      <c r="A31" s="92"/>
      <c r="B31" s="7"/>
      <c r="C31" s="7"/>
      <c r="D31" s="7"/>
      <c r="E31" s="7"/>
      <c r="F31" s="7"/>
      <c r="G31" s="33"/>
      <c r="H31" s="43"/>
      <c r="I31" s="33"/>
      <c r="J31" s="43"/>
      <c r="K31" s="33"/>
      <c r="L31" s="43"/>
      <c r="M31" s="16"/>
      <c r="N31" s="22"/>
      <c r="O31" s="16"/>
      <c r="P31" s="7"/>
      <c r="Q31" s="52"/>
      <c r="R31" s="10"/>
      <c r="T31" s="27"/>
    </row>
    <row r="32" spans="1:20" ht="16">
      <c r="A32" s="92"/>
      <c r="B32" s="7"/>
      <c r="C32" s="7"/>
      <c r="D32" s="7"/>
      <c r="E32" s="7"/>
      <c r="F32" s="7"/>
      <c r="G32" s="33"/>
      <c r="H32" s="43"/>
      <c r="I32" s="33"/>
      <c r="J32" s="43"/>
      <c r="K32" s="33"/>
      <c r="L32" s="43"/>
      <c r="M32" s="16"/>
      <c r="N32" s="22"/>
      <c r="O32" s="16"/>
      <c r="P32" s="7"/>
      <c r="Q32" s="52"/>
      <c r="R32" s="10"/>
      <c r="T32" s="27"/>
    </row>
    <row r="33" spans="1:20" ht="16">
      <c r="A33" s="92"/>
      <c r="B33" s="7"/>
      <c r="C33" s="7"/>
      <c r="D33" s="7"/>
      <c r="E33" s="7"/>
      <c r="F33" s="7"/>
      <c r="G33" s="33"/>
      <c r="H33" s="43"/>
      <c r="I33" s="33"/>
      <c r="J33" s="43"/>
      <c r="K33" s="33"/>
      <c r="L33" s="43"/>
      <c r="M33" s="16"/>
      <c r="N33" s="22"/>
      <c r="O33" s="16"/>
      <c r="P33" s="7"/>
      <c r="Q33" s="52"/>
      <c r="R33" s="10"/>
      <c r="T33" s="27"/>
    </row>
    <row r="34" spans="1:20" ht="16">
      <c r="A34" s="92"/>
      <c r="B34" s="7"/>
      <c r="C34" s="7"/>
      <c r="D34" s="7"/>
      <c r="E34" s="7"/>
      <c r="F34" s="7"/>
      <c r="G34" s="33"/>
      <c r="H34" s="43"/>
      <c r="I34" s="33"/>
      <c r="J34" s="43"/>
      <c r="K34" s="33"/>
      <c r="L34" s="43"/>
      <c r="M34" s="16"/>
      <c r="N34" s="22"/>
      <c r="O34" s="16"/>
      <c r="P34" s="7"/>
      <c r="Q34" s="52"/>
      <c r="R34" s="10"/>
      <c r="T34" s="27"/>
    </row>
    <row r="35" spans="1:20" ht="16">
      <c r="A35" s="92"/>
      <c r="B35" s="7"/>
      <c r="C35" s="7"/>
      <c r="D35" s="7"/>
      <c r="E35" s="7"/>
      <c r="F35" s="7"/>
      <c r="G35" s="33"/>
      <c r="H35" s="43"/>
      <c r="I35" s="33"/>
      <c r="J35" s="43"/>
      <c r="K35" s="33"/>
      <c r="L35" s="43"/>
      <c r="M35" s="16"/>
      <c r="N35" s="22"/>
      <c r="O35" s="16"/>
      <c r="P35" s="7"/>
      <c r="Q35" s="52"/>
      <c r="R35" s="10"/>
      <c r="T35" s="27"/>
    </row>
    <row r="36" spans="1:20" ht="16">
      <c r="A36" s="92"/>
      <c r="B36" s="7"/>
      <c r="C36" s="7"/>
      <c r="D36" s="7"/>
      <c r="E36" s="7"/>
      <c r="F36" s="7"/>
      <c r="G36" s="33"/>
      <c r="H36" s="43"/>
      <c r="I36" s="33"/>
      <c r="J36" s="43"/>
      <c r="K36" s="33"/>
      <c r="L36" s="43"/>
      <c r="M36" s="16"/>
      <c r="N36" s="22"/>
      <c r="O36" s="16"/>
      <c r="P36" s="7"/>
      <c r="Q36" s="52"/>
      <c r="R36" s="10"/>
      <c r="T36" s="27"/>
    </row>
    <row r="37" spans="1:20" ht="16">
      <c r="A37" s="92"/>
      <c r="B37" s="7"/>
      <c r="C37" s="7"/>
      <c r="D37" s="7"/>
      <c r="E37" s="7"/>
      <c r="F37" s="7"/>
      <c r="G37" s="33"/>
      <c r="H37" s="43"/>
      <c r="I37" s="33"/>
      <c r="J37" s="43"/>
      <c r="K37" s="33"/>
      <c r="L37" s="43"/>
      <c r="M37" s="16"/>
      <c r="N37" s="22"/>
      <c r="O37" s="16"/>
      <c r="P37" s="7"/>
      <c r="Q37" s="52"/>
      <c r="R37" s="10"/>
      <c r="T37" s="27"/>
    </row>
    <row r="38" spans="1:20" ht="16">
      <c r="A38" s="92"/>
      <c r="B38" s="7"/>
      <c r="C38" s="7"/>
      <c r="D38" s="7"/>
      <c r="E38" s="7"/>
      <c r="F38" s="7"/>
      <c r="G38" s="33"/>
      <c r="H38" s="43"/>
      <c r="I38" s="33"/>
      <c r="J38" s="43"/>
      <c r="K38" s="33"/>
      <c r="L38" s="43"/>
      <c r="M38" s="16"/>
      <c r="N38" s="22"/>
      <c r="O38" s="16"/>
      <c r="P38" s="7"/>
      <c r="Q38" s="52"/>
      <c r="R38" s="10"/>
      <c r="T38" s="27"/>
    </row>
    <row r="39" spans="1:20" ht="16">
      <c r="A39" s="92"/>
      <c r="B39" s="7"/>
      <c r="C39" s="7"/>
      <c r="D39" s="7"/>
      <c r="E39" s="7"/>
      <c r="F39" s="7"/>
      <c r="G39" s="33"/>
      <c r="H39" s="43"/>
      <c r="I39" s="33"/>
      <c r="J39" s="43"/>
      <c r="K39" s="33"/>
      <c r="L39" s="43"/>
      <c r="M39" s="16"/>
      <c r="N39" s="22"/>
      <c r="O39" s="16"/>
      <c r="P39" s="7"/>
      <c r="Q39" s="52"/>
      <c r="R39" s="10"/>
      <c r="T39" s="27"/>
    </row>
    <row r="40" spans="1:20" ht="16">
      <c r="A40" s="92"/>
      <c r="B40" s="7"/>
      <c r="C40" s="7"/>
      <c r="D40" s="7"/>
      <c r="E40" s="7"/>
      <c r="F40" s="7"/>
      <c r="G40" s="33"/>
      <c r="H40" s="43"/>
      <c r="I40" s="33"/>
      <c r="J40" s="43"/>
      <c r="K40" s="33"/>
      <c r="L40" s="43"/>
      <c r="M40" s="16"/>
      <c r="N40" s="22"/>
      <c r="O40" s="16"/>
      <c r="P40" s="7"/>
      <c r="Q40" s="52"/>
      <c r="R40" s="10"/>
      <c r="T40" s="27"/>
    </row>
    <row r="41" spans="1:20" ht="16">
      <c r="A41" s="92"/>
      <c r="B41" s="7"/>
      <c r="C41" s="7"/>
      <c r="D41" s="7"/>
      <c r="E41" s="7"/>
      <c r="F41" s="7"/>
      <c r="G41" s="33"/>
      <c r="H41" s="43"/>
      <c r="I41" s="33"/>
      <c r="J41" s="43"/>
      <c r="K41" s="33"/>
      <c r="L41" s="43"/>
      <c r="M41" s="16"/>
      <c r="N41" s="22"/>
      <c r="O41" s="16"/>
      <c r="P41" s="7"/>
      <c r="Q41" s="52"/>
      <c r="R41" s="10"/>
      <c r="T41" s="27"/>
    </row>
    <row r="42" spans="1:20" ht="16">
      <c r="A42" s="92"/>
      <c r="B42" s="7"/>
      <c r="C42" s="7"/>
      <c r="D42" s="7"/>
      <c r="E42" s="7"/>
      <c r="F42" s="7"/>
      <c r="G42" s="33"/>
      <c r="H42" s="43"/>
      <c r="I42" s="33"/>
      <c r="J42" s="43"/>
      <c r="K42" s="33"/>
      <c r="L42" s="43"/>
      <c r="M42" s="16"/>
      <c r="N42" s="22"/>
      <c r="O42" s="16"/>
      <c r="P42" s="7"/>
      <c r="Q42" s="52"/>
      <c r="R42" s="10"/>
      <c r="T42" s="27"/>
    </row>
    <row r="43" spans="1:20" ht="16">
      <c r="A43" s="92"/>
      <c r="B43" s="7"/>
      <c r="C43" s="7"/>
      <c r="D43" s="7"/>
      <c r="E43" s="7"/>
      <c r="F43" s="7"/>
      <c r="G43" s="33"/>
      <c r="H43" s="43"/>
      <c r="I43" s="33"/>
      <c r="J43" s="43"/>
      <c r="K43" s="33"/>
      <c r="L43" s="43"/>
      <c r="M43" s="16"/>
      <c r="N43" s="22"/>
      <c r="O43" s="16"/>
      <c r="P43" s="7"/>
      <c r="Q43" s="52"/>
      <c r="R43" s="10"/>
      <c r="T43" s="27"/>
    </row>
    <row r="44" spans="1:20" ht="16">
      <c r="A44" s="92"/>
      <c r="B44" s="7"/>
      <c r="C44" s="7"/>
      <c r="D44" s="7"/>
      <c r="E44" s="7"/>
      <c r="F44" s="7"/>
      <c r="G44" s="33"/>
      <c r="H44" s="43"/>
      <c r="I44" s="33"/>
      <c r="J44" s="43"/>
      <c r="K44" s="33"/>
      <c r="L44" s="43"/>
      <c r="M44" s="16"/>
      <c r="N44" s="22"/>
      <c r="O44" s="16"/>
      <c r="P44" s="7"/>
      <c r="Q44" s="52"/>
      <c r="R44" s="10"/>
      <c r="T44" s="27"/>
    </row>
    <row r="45" spans="1:20" ht="16">
      <c r="A45" s="92"/>
      <c r="B45" s="7"/>
      <c r="C45" s="7"/>
      <c r="D45" s="7"/>
      <c r="E45" s="7"/>
      <c r="F45" s="7"/>
      <c r="G45" s="33"/>
      <c r="H45" s="43"/>
      <c r="I45" s="33"/>
      <c r="J45" s="43"/>
      <c r="K45" s="33"/>
      <c r="L45" s="43"/>
      <c r="M45" s="16"/>
      <c r="N45" s="22"/>
      <c r="O45" s="16"/>
      <c r="P45" s="7"/>
      <c r="Q45" s="52"/>
      <c r="R45" s="10"/>
      <c r="T45" s="27"/>
    </row>
    <row r="46" spans="1:20" ht="17" thickBot="1">
      <c r="A46" s="93"/>
      <c r="B46" s="11"/>
      <c r="C46" s="11"/>
      <c r="D46" s="11"/>
      <c r="E46" s="11"/>
      <c r="F46" s="11"/>
      <c r="G46" s="48"/>
      <c r="H46" s="49"/>
      <c r="I46" s="48"/>
      <c r="J46" s="49"/>
      <c r="K46" s="48"/>
      <c r="L46" s="49"/>
      <c r="M46" s="17"/>
      <c r="N46" s="23"/>
      <c r="O46" s="17"/>
      <c r="P46" s="11"/>
      <c r="Q46" s="53"/>
      <c r="R46" s="12"/>
      <c r="T46" s="27"/>
    </row>
  </sheetData>
  <sortState ref="A8:R22">
    <sortCondition descending="1" ref="N8:N22"/>
    <sortCondition descending="1" ref="O8:O22"/>
  </sortState>
  <mergeCells count="1">
    <mergeCell ref="E5:M5"/>
  </mergeCells>
  <conditionalFormatting sqref="T8:T46">
    <cfRule type="cellIs" dxfId="17" priority="1" stopIfTrue="1" operator="greaterThan">
      <formula>6.99</formula>
    </cfRule>
  </conditionalFormatting>
  <conditionalFormatting sqref="T8:T46">
    <cfRule type="cellIs" dxfId="16" priority="2" stopIfTrue="1" operator="greaterThan">
      <formula>0.0699</formula>
    </cfRule>
  </conditionalFormatting>
  <pageMargins left="0.25" right="0.25" top="0.75" bottom="0.75" header="0.3" footer="0.3"/>
  <pageSetup scale="70" fitToHeight="0" orientation="landscape" copies="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T44"/>
  <sheetViews>
    <sheetView zoomScale="130" zoomScaleNormal="130" workbookViewId="0">
      <selection activeCell="Q3" sqref="Q3"/>
    </sheetView>
  </sheetViews>
  <sheetFormatPr baseColWidth="10" defaultColWidth="9.1640625" defaultRowHeight="14"/>
  <cols>
    <col min="1" max="1" width="5.6640625" style="67" customWidth="1"/>
    <col min="2" max="2" width="7.6640625" style="2" customWidth="1"/>
    <col min="3" max="3" width="18" style="2" customWidth="1"/>
    <col min="4" max="4" width="10.1640625" style="2" bestFit="1" customWidth="1"/>
    <col min="5" max="5" width="18.1640625" style="2" customWidth="1"/>
    <col min="6" max="6" width="10.6640625" style="2" bestFit="1" customWidth="1"/>
    <col min="7" max="7" width="8.5" style="30" customWidth="1"/>
    <col min="8" max="8" width="8.5" style="39" customWidth="1"/>
    <col min="9" max="9" width="8.5" style="30" customWidth="1"/>
    <col min="10" max="10" width="8.5" style="39" customWidth="1"/>
    <col min="11" max="11" width="8.5" style="30" customWidth="1"/>
    <col min="12" max="12" width="8.5" style="39" customWidth="1"/>
    <col min="13" max="13" width="9.1640625" style="13"/>
    <col min="14" max="14" width="9.1640625" style="19"/>
    <col min="15" max="15" width="7.83203125" style="13" customWidth="1"/>
    <col min="16" max="16" width="8.33203125" style="111" customWidth="1"/>
    <col min="17" max="17" width="8.33203125" style="2" customWidth="1"/>
    <col min="18" max="18" width="7.6640625" style="2" customWidth="1"/>
    <col min="19" max="19" width="2.1640625" style="2" customWidth="1"/>
    <col min="20" max="20" width="9.1640625" style="26"/>
    <col min="21" max="16384" width="9.1640625" style="2"/>
  </cols>
  <sheetData>
    <row r="1" spans="1:20" ht="21">
      <c r="A1" s="65" t="s">
        <v>32</v>
      </c>
    </row>
    <row r="2" spans="1:20" ht="16">
      <c r="A2" s="66" t="s">
        <v>76</v>
      </c>
      <c r="B2" s="6"/>
      <c r="C2" s="6"/>
      <c r="D2" s="6"/>
      <c r="E2" s="6"/>
      <c r="F2" s="6" t="s">
        <v>8</v>
      </c>
      <c r="G2" s="31" t="s">
        <v>14</v>
      </c>
      <c r="H2" s="64" t="s">
        <v>241</v>
      </c>
      <c r="I2" s="30" t="s">
        <v>232</v>
      </c>
    </row>
    <row r="3" spans="1:20" ht="16">
      <c r="A3" s="66" t="s">
        <v>0</v>
      </c>
      <c r="B3" s="6" t="s">
        <v>16</v>
      </c>
      <c r="C3" s="6"/>
      <c r="D3" s="6"/>
      <c r="E3" s="6"/>
      <c r="F3" s="6"/>
      <c r="G3" s="31" t="s">
        <v>6</v>
      </c>
      <c r="H3" s="64" t="s">
        <v>350</v>
      </c>
      <c r="I3" s="30" t="s">
        <v>228</v>
      </c>
    </row>
    <row r="4" spans="1:20" ht="16">
      <c r="A4" s="66" t="s">
        <v>9</v>
      </c>
      <c r="B4" s="6">
        <v>16</v>
      </c>
      <c r="C4" s="6"/>
      <c r="D4" s="6"/>
      <c r="E4" s="6"/>
      <c r="F4" s="6"/>
      <c r="G4" s="31" t="s">
        <v>26</v>
      </c>
      <c r="H4" s="64" t="s">
        <v>271</v>
      </c>
      <c r="I4" s="30" t="s">
        <v>230</v>
      </c>
      <c r="O4" s="18"/>
    </row>
    <row r="5" spans="1:20" ht="16">
      <c r="A5" s="110" t="s">
        <v>15</v>
      </c>
      <c r="B5" s="110"/>
      <c r="C5" s="110"/>
      <c r="D5" s="110"/>
      <c r="E5" s="110"/>
      <c r="F5" s="110"/>
      <c r="T5" s="28"/>
    </row>
    <row r="6" spans="1:20" ht="15" thickBot="1">
      <c r="A6" s="68"/>
      <c r="B6" s="4"/>
      <c r="C6" s="4"/>
      <c r="D6" s="4"/>
      <c r="E6" s="4"/>
      <c r="F6" s="4"/>
      <c r="G6" s="32"/>
      <c r="H6" s="41"/>
      <c r="I6" s="32"/>
      <c r="J6" s="41"/>
      <c r="K6" s="32"/>
      <c r="L6" s="41"/>
      <c r="M6" s="14"/>
      <c r="N6" s="20">
        <f>240*3</f>
        <v>720</v>
      </c>
      <c r="O6" s="14"/>
      <c r="P6" s="112"/>
      <c r="Q6" s="4"/>
      <c r="T6" s="28"/>
    </row>
    <row r="7" spans="1:20" ht="16">
      <c r="A7" s="69" t="s">
        <v>12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15" t="s">
        <v>20</v>
      </c>
      <c r="H7" s="42" t="s">
        <v>21</v>
      </c>
      <c r="I7" s="15" t="s">
        <v>22</v>
      </c>
      <c r="J7" s="42" t="s">
        <v>23</v>
      </c>
      <c r="K7" s="15" t="s">
        <v>27</v>
      </c>
      <c r="L7" s="42" t="s">
        <v>28</v>
      </c>
      <c r="M7" s="15" t="s">
        <v>10</v>
      </c>
      <c r="N7" s="21" t="s">
        <v>11</v>
      </c>
      <c r="O7" s="15" t="s">
        <v>24</v>
      </c>
      <c r="P7" s="113" t="s">
        <v>7</v>
      </c>
      <c r="Q7" s="51" t="s">
        <v>29</v>
      </c>
      <c r="R7" s="9" t="s">
        <v>25</v>
      </c>
    </row>
    <row r="8" spans="1:20" ht="16">
      <c r="A8" s="71">
        <v>353</v>
      </c>
      <c r="B8" s="7" t="s">
        <v>328</v>
      </c>
      <c r="C8" s="95" t="s">
        <v>182</v>
      </c>
      <c r="D8" s="95">
        <v>1612854</v>
      </c>
      <c r="E8" s="95" t="s">
        <v>196</v>
      </c>
      <c r="F8" s="95">
        <v>1634616</v>
      </c>
      <c r="G8" s="33">
        <v>164</v>
      </c>
      <c r="H8" s="43">
        <f>G8/($N$6/3)*100</f>
        <v>68.333333333333329</v>
      </c>
      <c r="I8" s="33">
        <v>162</v>
      </c>
      <c r="J8" s="43">
        <f>I8/($N$6/3)*100</f>
        <v>67.5</v>
      </c>
      <c r="K8" s="33">
        <v>170.5</v>
      </c>
      <c r="L8" s="43">
        <f>K8/($N$6/3)*100</f>
        <v>71.041666666666671</v>
      </c>
      <c r="M8" s="16">
        <f>G8+I8+K8</f>
        <v>496.5</v>
      </c>
      <c r="N8" s="22">
        <f>M8/$N$6*100</f>
        <v>68.958333333333329</v>
      </c>
      <c r="O8" s="16">
        <v>125.5</v>
      </c>
      <c r="P8" s="114" t="s">
        <v>356</v>
      </c>
      <c r="Q8" s="52"/>
      <c r="R8" s="10"/>
      <c r="T8" s="27"/>
    </row>
    <row r="9" spans="1:20" ht="16">
      <c r="A9" s="71">
        <v>347</v>
      </c>
      <c r="B9" s="7" t="s">
        <v>336</v>
      </c>
      <c r="C9" s="95" t="s">
        <v>187</v>
      </c>
      <c r="D9" s="95">
        <v>353582</v>
      </c>
      <c r="E9" s="95" t="s">
        <v>202</v>
      </c>
      <c r="F9" s="95">
        <v>1633365</v>
      </c>
      <c r="G9" s="33">
        <v>155.5</v>
      </c>
      <c r="H9" s="43">
        <f>G9/($N$6/3)*100</f>
        <v>64.791666666666671</v>
      </c>
      <c r="I9" s="33">
        <v>160.5</v>
      </c>
      <c r="J9" s="43">
        <f>I9/($N$6/3)*100</f>
        <v>66.875</v>
      </c>
      <c r="K9" s="33">
        <v>163</v>
      </c>
      <c r="L9" s="43">
        <f>K9/($N$6/3)*100</f>
        <v>67.916666666666671</v>
      </c>
      <c r="M9" s="16">
        <f>G9+I9+K9</f>
        <v>479</v>
      </c>
      <c r="N9" s="22">
        <f>M9/$N$6*100</f>
        <v>66.527777777777771</v>
      </c>
      <c r="O9" s="16">
        <v>120</v>
      </c>
      <c r="P9" s="114" t="s">
        <v>357</v>
      </c>
      <c r="Q9" s="52"/>
      <c r="R9" s="10"/>
      <c r="T9" s="27"/>
    </row>
    <row r="10" spans="1:20" ht="16">
      <c r="A10" s="71">
        <v>341</v>
      </c>
      <c r="B10" s="7" t="s">
        <v>334</v>
      </c>
      <c r="C10" s="95" t="s">
        <v>88</v>
      </c>
      <c r="D10" s="95">
        <v>1512566</v>
      </c>
      <c r="E10" s="96" t="s">
        <v>95</v>
      </c>
      <c r="F10" s="95">
        <v>1632407</v>
      </c>
      <c r="G10" s="33">
        <v>154.5</v>
      </c>
      <c r="H10" s="43">
        <f>G10/($N$6/3)*100</f>
        <v>64.375</v>
      </c>
      <c r="I10" s="33">
        <v>161</v>
      </c>
      <c r="J10" s="43">
        <f>I10/($N$6/3)*100</f>
        <v>67.083333333333329</v>
      </c>
      <c r="K10" s="33">
        <v>163</v>
      </c>
      <c r="L10" s="43">
        <f>K10/($N$6/3)*100</f>
        <v>67.916666666666671</v>
      </c>
      <c r="M10" s="16">
        <f>G10+I10+K10</f>
        <v>478.5</v>
      </c>
      <c r="N10" s="22">
        <f>M10/$N$6*100</f>
        <v>66.458333333333329</v>
      </c>
      <c r="O10" s="16">
        <v>120</v>
      </c>
      <c r="P10" s="114" t="s">
        <v>358</v>
      </c>
      <c r="Q10" s="52" t="s">
        <v>29</v>
      </c>
      <c r="R10" s="10"/>
      <c r="T10" s="27"/>
    </row>
    <row r="11" spans="1:20" ht="16">
      <c r="A11" s="71">
        <v>346</v>
      </c>
      <c r="B11" s="7" t="s">
        <v>335</v>
      </c>
      <c r="C11" s="95" t="s">
        <v>186</v>
      </c>
      <c r="D11" s="95">
        <v>1712822</v>
      </c>
      <c r="E11" s="95" t="s">
        <v>201</v>
      </c>
      <c r="F11" s="95">
        <v>1631439</v>
      </c>
      <c r="G11" s="33">
        <v>156</v>
      </c>
      <c r="H11" s="43">
        <f>G11/($N$6/3)*100</f>
        <v>65</v>
      </c>
      <c r="I11" s="33">
        <v>161.5</v>
      </c>
      <c r="J11" s="43">
        <f>I11/($N$6/3)*100</f>
        <v>67.291666666666671</v>
      </c>
      <c r="K11" s="33">
        <v>160</v>
      </c>
      <c r="L11" s="43">
        <f>K11/($N$6/3)*100</f>
        <v>66.666666666666657</v>
      </c>
      <c r="M11" s="16">
        <f>G11+I11+K11</f>
        <v>477.5</v>
      </c>
      <c r="N11" s="22">
        <f>M11/$N$6*100</f>
        <v>66.319444444444443</v>
      </c>
      <c r="O11" s="16">
        <v>118</v>
      </c>
      <c r="P11" s="114" t="s">
        <v>359</v>
      </c>
      <c r="Q11" s="52"/>
      <c r="R11" s="10"/>
      <c r="T11" s="27"/>
    </row>
    <row r="12" spans="1:20" ht="16">
      <c r="A12" s="71">
        <v>344</v>
      </c>
      <c r="B12" s="7" t="s">
        <v>330</v>
      </c>
      <c r="C12" s="95" t="s">
        <v>183</v>
      </c>
      <c r="D12" s="95">
        <v>1612474</v>
      </c>
      <c r="E12" s="95" t="s">
        <v>198</v>
      </c>
      <c r="F12" s="95">
        <v>1634345</v>
      </c>
      <c r="G12" s="33">
        <v>159</v>
      </c>
      <c r="H12" s="43">
        <f>G12/($N$6/3)*100</f>
        <v>66.25</v>
      </c>
      <c r="I12" s="33">
        <v>154</v>
      </c>
      <c r="J12" s="43">
        <f>I12/($N$6/3)*100</f>
        <v>64.166666666666671</v>
      </c>
      <c r="K12" s="33">
        <v>163</v>
      </c>
      <c r="L12" s="43">
        <f>K12/($N$6/3)*100</f>
        <v>67.916666666666671</v>
      </c>
      <c r="M12" s="16">
        <f>G12+I12+K12</f>
        <v>476</v>
      </c>
      <c r="N12" s="22">
        <f>M12/$N$6*100</f>
        <v>66.111111111111114</v>
      </c>
      <c r="O12" s="16">
        <v>119</v>
      </c>
      <c r="P12" s="114" t="s">
        <v>360</v>
      </c>
      <c r="Q12" s="52" t="s">
        <v>29</v>
      </c>
      <c r="R12" s="10"/>
      <c r="T12" s="27"/>
    </row>
    <row r="13" spans="1:20" ht="16">
      <c r="A13" s="71">
        <v>336</v>
      </c>
      <c r="B13" s="7" t="s">
        <v>323</v>
      </c>
      <c r="C13" s="95" t="s">
        <v>154</v>
      </c>
      <c r="D13" s="95">
        <v>1612560</v>
      </c>
      <c r="E13" s="95" t="s">
        <v>168</v>
      </c>
      <c r="F13" s="95">
        <v>1634110</v>
      </c>
      <c r="G13" s="33">
        <v>153.5</v>
      </c>
      <c r="H13" s="43">
        <f>G13/($N$6/3)*100</f>
        <v>63.958333333333329</v>
      </c>
      <c r="I13" s="33">
        <v>152.5</v>
      </c>
      <c r="J13" s="43">
        <f>I13/($N$6/3)*100</f>
        <v>63.541666666666664</v>
      </c>
      <c r="K13" s="33">
        <v>163.5</v>
      </c>
      <c r="L13" s="43">
        <f>K13/($N$6/3)*100</f>
        <v>68.125</v>
      </c>
      <c r="M13" s="16">
        <f>G13+I13+K13</f>
        <v>469.5</v>
      </c>
      <c r="N13" s="22">
        <f>M13/$N$6*100</f>
        <v>65.208333333333329</v>
      </c>
      <c r="O13" s="16">
        <v>116</v>
      </c>
      <c r="P13" s="114" t="s">
        <v>361</v>
      </c>
      <c r="Q13" s="52"/>
      <c r="R13" s="10"/>
      <c r="T13" s="27"/>
    </row>
    <row r="14" spans="1:20" ht="16">
      <c r="A14" s="71">
        <v>361</v>
      </c>
      <c r="B14" s="7" t="s">
        <v>338</v>
      </c>
      <c r="C14" s="95" t="s">
        <v>192</v>
      </c>
      <c r="D14" s="95">
        <v>1040524</v>
      </c>
      <c r="E14" s="95" t="s">
        <v>203</v>
      </c>
      <c r="F14" s="95">
        <v>1635068</v>
      </c>
      <c r="G14" s="33">
        <v>153</v>
      </c>
      <c r="H14" s="43">
        <f>G14/($N$6/3)*100</f>
        <v>63.749999999999993</v>
      </c>
      <c r="I14" s="33">
        <v>153</v>
      </c>
      <c r="J14" s="43">
        <f>I14/($N$6/3)*100</f>
        <v>63.749999999999993</v>
      </c>
      <c r="K14" s="33">
        <v>155.5</v>
      </c>
      <c r="L14" s="43">
        <f>K14/($N$6/3)*100</f>
        <v>64.791666666666671</v>
      </c>
      <c r="M14" s="16">
        <f>G14+I14+K14</f>
        <v>461.5</v>
      </c>
      <c r="N14" s="22">
        <f>M14/$N$6*100</f>
        <v>64.097222222222229</v>
      </c>
      <c r="O14" s="16">
        <v>115.5</v>
      </c>
      <c r="P14" s="114" t="s">
        <v>362</v>
      </c>
      <c r="Q14" s="52"/>
      <c r="R14" s="10"/>
      <c r="T14" s="27"/>
    </row>
    <row r="15" spans="1:20" ht="16">
      <c r="A15" s="71">
        <v>343</v>
      </c>
      <c r="B15" s="7" t="s">
        <v>329</v>
      </c>
      <c r="C15" s="95" t="s">
        <v>191</v>
      </c>
      <c r="D15" s="95">
        <v>402056</v>
      </c>
      <c r="E15" s="95" t="s">
        <v>197</v>
      </c>
      <c r="F15" s="95">
        <v>1630539</v>
      </c>
      <c r="G15" s="33">
        <v>148</v>
      </c>
      <c r="H15" s="43">
        <f>G15/($N$6/3)*100</f>
        <v>61.666666666666671</v>
      </c>
      <c r="I15" s="33">
        <v>150</v>
      </c>
      <c r="J15" s="43">
        <f>I15/($N$6/3)*100</f>
        <v>62.5</v>
      </c>
      <c r="K15" s="33">
        <v>159</v>
      </c>
      <c r="L15" s="43">
        <f>K15/($N$6/3)*100</f>
        <v>66.25</v>
      </c>
      <c r="M15" s="16">
        <f>G15+I15+K15</f>
        <v>457</v>
      </c>
      <c r="N15" s="22">
        <f>M15/$N$6*100</f>
        <v>63.472222222222221</v>
      </c>
      <c r="O15" s="16">
        <v>114</v>
      </c>
      <c r="P15" s="114" t="s">
        <v>363</v>
      </c>
      <c r="Q15" s="52"/>
      <c r="R15" s="10"/>
      <c r="T15" s="27"/>
    </row>
    <row r="16" spans="1:20" ht="16">
      <c r="A16" s="71">
        <v>356</v>
      </c>
      <c r="B16" s="7" t="s">
        <v>325</v>
      </c>
      <c r="C16" s="95" t="s">
        <v>180</v>
      </c>
      <c r="D16" s="95">
        <v>1612949</v>
      </c>
      <c r="E16" s="95" t="s">
        <v>193</v>
      </c>
      <c r="F16" s="95">
        <v>1734337</v>
      </c>
      <c r="G16" s="33">
        <v>150</v>
      </c>
      <c r="H16" s="43">
        <f>G16/($N$6/3)*100</f>
        <v>62.5</v>
      </c>
      <c r="I16" s="33">
        <v>148.5</v>
      </c>
      <c r="J16" s="43">
        <f>I16/($N$6/3)*100</f>
        <v>61.875</v>
      </c>
      <c r="K16" s="33">
        <v>157.5</v>
      </c>
      <c r="L16" s="43">
        <f>K16/($N$6/3)*100</f>
        <v>65.625</v>
      </c>
      <c r="M16" s="16">
        <f>G16+I16+K16</f>
        <v>456</v>
      </c>
      <c r="N16" s="22">
        <f>M16/$N$6*100</f>
        <v>63.333333333333329</v>
      </c>
      <c r="O16" s="16">
        <v>115.5</v>
      </c>
      <c r="P16" s="114" t="s">
        <v>364</v>
      </c>
      <c r="Q16" s="52"/>
      <c r="R16" s="10"/>
      <c r="T16" s="27"/>
    </row>
    <row r="17" spans="1:20" ht="16">
      <c r="A17" s="71">
        <v>362</v>
      </c>
      <c r="B17" s="7" t="s">
        <v>340</v>
      </c>
      <c r="C17" s="95" t="s">
        <v>189</v>
      </c>
      <c r="D17" s="95">
        <v>402222</v>
      </c>
      <c r="E17" s="95" t="s">
        <v>225</v>
      </c>
      <c r="F17" s="95">
        <v>1730832</v>
      </c>
      <c r="G17" s="33">
        <v>148.5</v>
      </c>
      <c r="H17" s="43">
        <f>G17/($N$6/3)*100</f>
        <v>61.875</v>
      </c>
      <c r="I17" s="33">
        <v>155</v>
      </c>
      <c r="J17" s="43">
        <f>I17/($N$6/3)*100</f>
        <v>64.583333333333343</v>
      </c>
      <c r="K17" s="33">
        <v>151.5</v>
      </c>
      <c r="L17" s="43">
        <f>K17/($N$6/3)*100</f>
        <v>63.125</v>
      </c>
      <c r="M17" s="16">
        <f>G17+I17+K17</f>
        <v>455</v>
      </c>
      <c r="N17" s="22">
        <f>M17/$N$6*100</f>
        <v>63.194444444444443</v>
      </c>
      <c r="O17" s="16">
        <v>115.5</v>
      </c>
      <c r="P17" s="114" t="s">
        <v>365</v>
      </c>
      <c r="Q17" s="52"/>
      <c r="R17" s="10"/>
      <c r="T17" s="27"/>
    </row>
    <row r="18" spans="1:20" ht="16">
      <c r="A18" s="71">
        <v>359</v>
      </c>
      <c r="B18" s="7" t="s">
        <v>332</v>
      </c>
      <c r="C18" s="95" t="s">
        <v>85</v>
      </c>
      <c r="D18" s="95">
        <v>1711553</v>
      </c>
      <c r="E18" s="95" t="s">
        <v>93</v>
      </c>
      <c r="F18" s="95">
        <v>1732393</v>
      </c>
      <c r="G18" s="33">
        <v>150</v>
      </c>
      <c r="H18" s="43">
        <f>G18/($N$6/3)*100</f>
        <v>62.5</v>
      </c>
      <c r="I18" s="33">
        <v>149</v>
      </c>
      <c r="J18" s="43">
        <f>I18/($N$6/3)*100</f>
        <v>62.083333333333336</v>
      </c>
      <c r="K18" s="33">
        <v>153</v>
      </c>
      <c r="L18" s="43">
        <f>K18/($N$6/3)*100</f>
        <v>63.749999999999993</v>
      </c>
      <c r="M18" s="16">
        <f>G18+I18+K18</f>
        <v>452</v>
      </c>
      <c r="N18" s="22">
        <f>M18/$N$6*100</f>
        <v>62.777777777777779</v>
      </c>
      <c r="O18" s="16">
        <v>114</v>
      </c>
      <c r="P18" s="114"/>
      <c r="Q18" s="52"/>
      <c r="R18" s="10"/>
      <c r="T18" s="27"/>
    </row>
    <row r="19" spans="1:20" ht="16">
      <c r="A19" s="71">
        <v>358</v>
      </c>
      <c r="B19" s="7" t="s">
        <v>331</v>
      </c>
      <c r="C19" s="95" t="s">
        <v>184</v>
      </c>
      <c r="D19" s="95">
        <v>400538</v>
      </c>
      <c r="E19" s="96" t="s">
        <v>199</v>
      </c>
      <c r="F19" s="95">
        <v>58367</v>
      </c>
      <c r="G19" s="33">
        <v>147</v>
      </c>
      <c r="H19" s="43">
        <f>G19/($N$6/3)*100</f>
        <v>61.250000000000007</v>
      </c>
      <c r="I19" s="33">
        <v>148.5</v>
      </c>
      <c r="J19" s="43">
        <f>I19/($N$6/3)*100</f>
        <v>61.875</v>
      </c>
      <c r="K19" s="33">
        <v>152.5</v>
      </c>
      <c r="L19" s="43">
        <f>K19/($N$6/3)*100</f>
        <v>63.541666666666664</v>
      </c>
      <c r="M19" s="16">
        <f>G19+I19+K19</f>
        <v>448</v>
      </c>
      <c r="N19" s="22">
        <f>M19/$N$6*100</f>
        <v>62.222222222222221</v>
      </c>
      <c r="O19" s="16">
        <v>115</v>
      </c>
      <c r="P19" s="114"/>
      <c r="Q19" s="52"/>
      <c r="R19" s="10"/>
      <c r="T19" s="27"/>
    </row>
    <row r="20" spans="1:20" ht="16">
      <c r="A20" s="71">
        <v>337</v>
      </c>
      <c r="B20" s="7" t="s">
        <v>324</v>
      </c>
      <c r="C20" s="95" t="s">
        <v>155</v>
      </c>
      <c r="D20" s="95">
        <v>1732890</v>
      </c>
      <c r="E20" s="96" t="s">
        <v>169</v>
      </c>
      <c r="F20" s="95">
        <v>1732890</v>
      </c>
      <c r="G20" s="33">
        <v>145.5</v>
      </c>
      <c r="H20" s="43">
        <f>G20/($N$6/3)*100</f>
        <v>60.624999999999993</v>
      </c>
      <c r="I20" s="33">
        <v>150</v>
      </c>
      <c r="J20" s="43">
        <f>I20/($N$6/3)*100</f>
        <v>62.5</v>
      </c>
      <c r="K20" s="33">
        <v>152.5</v>
      </c>
      <c r="L20" s="43">
        <f>K20/($N$6/3)*100</f>
        <v>63.541666666666664</v>
      </c>
      <c r="M20" s="16">
        <f>G20+I20+K20</f>
        <v>448</v>
      </c>
      <c r="N20" s="22">
        <f>M20/$N$6*100</f>
        <v>62.222222222222221</v>
      </c>
      <c r="O20" s="16">
        <v>112.5</v>
      </c>
      <c r="P20" s="114"/>
      <c r="Q20" s="52"/>
      <c r="R20" s="10"/>
      <c r="T20" s="27"/>
    </row>
    <row r="21" spans="1:20" ht="16">
      <c r="A21" s="71">
        <v>360</v>
      </c>
      <c r="B21" s="7" t="s">
        <v>333</v>
      </c>
      <c r="C21" s="95" t="s">
        <v>185</v>
      </c>
      <c r="D21" s="95">
        <v>1513868</v>
      </c>
      <c r="E21" s="95" t="s">
        <v>200</v>
      </c>
      <c r="F21" s="95">
        <v>1734080</v>
      </c>
      <c r="G21" s="33">
        <v>147.5</v>
      </c>
      <c r="H21" s="43">
        <f>G21/($N$6/3)*100</f>
        <v>61.458333333333336</v>
      </c>
      <c r="I21" s="33">
        <v>146</v>
      </c>
      <c r="J21" s="43">
        <f>I21/($N$6/3)*100</f>
        <v>60.833333333333329</v>
      </c>
      <c r="K21" s="33">
        <v>149.5</v>
      </c>
      <c r="L21" s="43">
        <f>K21/($N$6/3)*100</f>
        <v>62.291666666666664</v>
      </c>
      <c r="M21" s="16">
        <f>G21+I21+K21</f>
        <v>443</v>
      </c>
      <c r="N21" s="22">
        <f>M21/$N$6*100</f>
        <v>61.527777777777779</v>
      </c>
      <c r="O21" s="16">
        <v>111</v>
      </c>
      <c r="P21" s="114"/>
      <c r="Q21" s="52"/>
      <c r="R21" s="10"/>
      <c r="T21" s="27"/>
    </row>
    <row r="22" spans="1:20" ht="16">
      <c r="A22" s="71">
        <v>342</v>
      </c>
      <c r="B22" s="7" t="s">
        <v>326</v>
      </c>
      <c r="C22" s="95" t="s">
        <v>190</v>
      </c>
      <c r="D22" s="95">
        <v>253669</v>
      </c>
      <c r="E22" s="96" t="s">
        <v>194</v>
      </c>
      <c r="F22" s="95">
        <v>58492</v>
      </c>
      <c r="G22" s="33">
        <v>148</v>
      </c>
      <c r="H22" s="43">
        <f>G22/($N$6/3)*100</f>
        <v>61.666666666666671</v>
      </c>
      <c r="I22" s="33">
        <v>143.5</v>
      </c>
      <c r="J22" s="43">
        <f>I22/($N$6/3)*100</f>
        <v>59.791666666666664</v>
      </c>
      <c r="K22" s="33">
        <v>148.5</v>
      </c>
      <c r="L22" s="43">
        <f>K22/($N$6/3)*100</f>
        <v>61.875</v>
      </c>
      <c r="M22" s="16">
        <f>G22+I22+K22</f>
        <v>440</v>
      </c>
      <c r="N22" s="22">
        <f>M22/$N$6*100</f>
        <v>61.111111111111114</v>
      </c>
      <c r="O22" s="16">
        <v>109.5</v>
      </c>
      <c r="P22" s="114"/>
      <c r="Q22" s="52" t="s">
        <v>367</v>
      </c>
      <c r="R22" s="10"/>
      <c r="T22" s="27"/>
    </row>
    <row r="23" spans="1:20" ht="16">
      <c r="A23" s="71">
        <v>357</v>
      </c>
      <c r="B23" s="7" t="s">
        <v>327</v>
      </c>
      <c r="C23" s="95" t="s">
        <v>181</v>
      </c>
      <c r="D23" s="95">
        <v>1030498</v>
      </c>
      <c r="E23" s="95" t="s">
        <v>195</v>
      </c>
      <c r="F23" s="95">
        <v>53636</v>
      </c>
      <c r="G23" s="33">
        <v>142</v>
      </c>
      <c r="H23" s="43">
        <f>G23/($N$6/3)*100</f>
        <v>59.166666666666664</v>
      </c>
      <c r="I23" s="33">
        <v>144</v>
      </c>
      <c r="J23" s="43">
        <f>I23/($N$6/3)*100</f>
        <v>60</v>
      </c>
      <c r="K23" s="33">
        <v>151.5</v>
      </c>
      <c r="L23" s="43">
        <f>K23/($N$6/3)*100</f>
        <v>63.125</v>
      </c>
      <c r="M23" s="16">
        <f>G23+I23+K23</f>
        <v>437.5</v>
      </c>
      <c r="N23" s="22">
        <f>M23/$N$6*100</f>
        <v>60.763888888888886</v>
      </c>
      <c r="O23" s="16">
        <v>111.5</v>
      </c>
      <c r="P23" s="114"/>
      <c r="Q23" s="52" t="s">
        <v>29</v>
      </c>
      <c r="R23" s="10"/>
      <c r="T23" s="27"/>
    </row>
    <row r="24" spans="1:20" ht="16">
      <c r="A24" s="71">
        <v>348</v>
      </c>
      <c r="B24" s="7" t="s">
        <v>337</v>
      </c>
      <c r="C24" s="95" t="s">
        <v>188</v>
      </c>
      <c r="D24" s="95">
        <v>1711866</v>
      </c>
      <c r="E24" s="95" t="s">
        <v>204</v>
      </c>
      <c r="F24" s="95">
        <v>1732917</v>
      </c>
      <c r="G24" s="33">
        <v>140</v>
      </c>
      <c r="H24" s="43">
        <f>G24/($N$6/3)*100</f>
        <v>58.333333333333336</v>
      </c>
      <c r="I24" s="33">
        <v>144</v>
      </c>
      <c r="J24" s="43">
        <f>I24/($N$6/3)*100</f>
        <v>60</v>
      </c>
      <c r="K24" s="33">
        <v>146</v>
      </c>
      <c r="L24" s="43">
        <f>K24/($N$6/3)*100</f>
        <v>60.833333333333329</v>
      </c>
      <c r="M24" s="16">
        <f>G24+I24+K24</f>
        <v>430</v>
      </c>
      <c r="N24" s="22">
        <f>M24/$N$6*100</f>
        <v>59.722222222222221</v>
      </c>
      <c r="O24" s="16">
        <v>103.5</v>
      </c>
      <c r="P24" s="114"/>
      <c r="Q24" s="52"/>
      <c r="R24" s="10"/>
      <c r="T24" s="27"/>
    </row>
    <row r="25" spans="1:20" ht="16">
      <c r="A25" s="71">
        <v>327</v>
      </c>
      <c r="B25" s="7" t="s">
        <v>321</v>
      </c>
      <c r="C25" s="95" t="s">
        <v>109</v>
      </c>
      <c r="D25" s="95">
        <v>1710775</v>
      </c>
      <c r="E25" s="95" t="s">
        <v>128</v>
      </c>
      <c r="F25" s="95">
        <v>1731202</v>
      </c>
      <c r="G25" s="33"/>
      <c r="H25" s="43">
        <f>G25/($N$6/3)*100</f>
        <v>0</v>
      </c>
      <c r="I25" s="33"/>
      <c r="J25" s="43">
        <f>I25/($N$6/3)*100</f>
        <v>0</v>
      </c>
      <c r="K25" s="33"/>
      <c r="L25" s="43">
        <f>K25/($N$6/3)*100</f>
        <v>0</v>
      </c>
      <c r="M25" s="16">
        <f>G25+I25+K25</f>
        <v>0</v>
      </c>
      <c r="N25" s="22">
        <f>M25/$N$6*100</f>
        <v>0</v>
      </c>
      <c r="O25" s="16"/>
      <c r="P25" s="114" t="s">
        <v>351</v>
      </c>
      <c r="Q25" s="52"/>
      <c r="R25" s="10"/>
      <c r="T25" s="27"/>
    </row>
    <row r="26" spans="1:20" ht="16">
      <c r="A26" s="71">
        <v>307</v>
      </c>
      <c r="B26" s="7" t="s">
        <v>322</v>
      </c>
      <c r="C26" s="95" t="s">
        <v>112</v>
      </c>
      <c r="D26" s="95">
        <v>1512961</v>
      </c>
      <c r="E26" s="95" t="s">
        <v>132</v>
      </c>
      <c r="F26" s="95">
        <v>1535591</v>
      </c>
      <c r="G26" s="33"/>
      <c r="H26" s="43">
        <f>G26/($N$6/3)*100</f>
        <v>0</v>
      </c>
      <c r="I26" s="33"/>
      <c r="J26" s="43">
        <f>I26/($N$6/3)*100</f>
        <v>0</v>
      </c>
      <c r="K26" s="33"/>
      <c r="L26" s="43">
        <f>K26/($N$6/3)*100</f>
        <v>0</v>
      </c>
      <c r="M26" s="16">
        <f>G26+I26+K26</f>
        <v>0</v>
      </c>
      <c r="N26" s="22">
        <f>M26/$N$6*100</f>
        <v>0</v>
      </c>
      <c r="O26" s="16"/>
      <c r="P26" s="114" t="s">
        <v>351</v>
      </c>
      <c r="Q26" s="52"/>
      <c r="R26" s="10"/>
      <c r="T26" s="27"/>
    </row>
    <row r="27" spans="1:20" ht="16">
      <c r="A27" s="71">
        <v>334</v>
      </c>
      <c r="B27" s="7" t="s">
        <v>339</v>
      </c>
      <c r="C27" s="95" t="s">
        <v>123</v>
      </c>
      <c r="D27" s="95">
        <v>1710744</v>
      </c>
      <c r="E27" s="95" t="s">
        <v>143</v>
      </c>
      <c r="F27" s="95">
        <v>1731151</v>
      </c>
      <c r="G27" s="33"/>
      <c r="H27" s="43">
        <f>G27/($N$6/3)*100</f>
        <v>0</v>
      </c>
      <c r="I27" s="33"/>
      <c r="J27" s="43">
        <f>I27/($N$6/3)*100</f>
        <v>0</v>
      </c>
      <c r="K27" s="33"/>
      <c r="L27" s="43">
        <f>K27/($N$6/3)*100</f>
        <v>0</v>
      </c>
      <c r="M27" s="16">
        <f>G27+I27+K27</f>
        <v>0</v>
      </c>
      <c r="N27" s="22">
        <f>M27/$N$6*100</f>
        <v>0</v>
      </c>
      <c r="O27" s="16"/>
      <c r="P27" s="114" t="s">
        <v>351</v>
      </c>
      <c r="Q27" s="52"/>
      <c r="R27" s="10"/>
      <c r="T27" s="27"/>
    </row>
    <row r="28" spans="1:20" ht="16">
      <c r="A28" s="71"/>
      <c r="B28" s="7"/>
      <c r="C28" s="7"/>
      <c r="D28" s="7"/>
      <c r="E28" s="7"/>
      <c r="F28" s="7"/>
      <c r="G28" s="33"/>
      <c r="H28" s="43"/>
      <c r="I28" s="33"/>
      <c r="J28" s="43"/>
      <c r="K28" s="33"/>
      <c r="L28" s="43"/>
      <c r="M28" s="16"/>
      <c r="N28" s="22"/>
      <c r="O28" s="16"/>
      <c r="P28" s="115"/>
      <c r="Q28" s="52"/>
      <c r="R28" s="10"/>
      <c r="T28" s="27"/>
    </row>
    <row r="29" spans="1:20" ht="16">
      <c r="A29" s="71"/>
      <c r="B29" s="7"/>
      <c r="C29" s="7"/>
      <c r="D29" s="7"/>
      <c r="E29" s="7"/>
      <c r="F29" s="7"/>
      <c r="G29" s="33"/>
      <c r="H29" s="43"/>
      <c r="I29" s="33"/>
      <c r="J29" s="43"/>
      <c r="K29" s="33"/>
      <c r="L29" s="43"/>
      <c r="M29" s="16"/>
      <c r="N29" s="22"/>
      <c r="O29" s="16"/>
      <c r="P29" s="115"/>
      <c r="Q29" s="52"/>
      <c r="R29" s="10"/>
      <c r="T29" s="27"/>
    </row>
    <row r="30" spans="1:20" ht="16">
      <c r="A30" s="71"/>
      <c r="B30" s="7"/>
      <c r="C30" s="7"/>
      <c r="D30" s="7"/>
      <c r="E30" s="7"/>
      <c r="F30" s="7"/>
      <c r="G30" s="33"/>
      <c r="H30" s="43"/>
      <c r="I30" s="33"/>
      <c r="J30" s="43"/>
      <c r="K30" s="33"/>
      <c r="L30" s="43"/>
      <c r="M30" s="16"/>
      <c r="N30" s="22"/>
      <c r="O30" s="16"/>
      <c r="P30" s="115"/>
      <c r="Q30" s="52"/>
      <c r="R30" s="10"/>
      <c r="T30" s="27"/>
    </row>
    <row r="31" spans="1:20" ht="16">
      <c r="A31" s="71"/>
      <c r="B31" s="7"/>
      <c r="C31" s="7"/>
      <c r="D31" s="7"/>
      <c r="E31" s="7"/>
      <c r="F31" s="7"/>
      <c r="G31" s="33"/>
      <c r="H31" s="43"/>
      <c r="I31" s="33"/>
      <c r="J31" s="43"/>
      <c r="K31" s="33"/>
      <c r="L31" s="43"/>
      <c r="M31" s="16"/>
      <c r="N31" s="22"/>
      <c r="O31" s="16"/>
      <c r="P31" s="115"/>
      <c r="Q31" s="52"/>
      <c r="R31" s="10"/>
      <c r="T31" s="27"/>
    </row>
    <row r="32" spans="1:20" ht="16">
      <c r="A32" s="71"/>
      <c r="B32" s="7"/>
      <c r="C32" s="7"/>
      <c r="D32" s="7"/>
      <c r="E32" s="7"/>
      <c r="F32" s="7"/>
      <c r="G32" s="33"/>
      <c r="H32" s="43"/>
      <c r="I32" s="33"/>
      <c r="J32" s="43"/>
      <c r="K32" s="33"/>
      <c r="L32" s="43"/>
      <c r="M32" s="16"/>
      <c r="N32" s="22"/>
      <c r="O32" s="16"/>
      <c r="P32" s="115"/>
      <c r="Q32" s="52"/>
      <c r="R32" s="10"/>
      <c r="T32" s="27"/>
    </row>
    <row r="33" spans="1:20" ht="16">
      <c r="A33" s="71"/>
      <c r="B33" s="7"/>
      <c r="C33" s="7"/>
      <c r="D33" s="7"/>
      <c r="E33" s="7"/>
      <c r="F33" s="7"/>
      <c r="G33" s="33"/>
      <c r="H33" s="43"/>
      <c r="I33" s="33"/>
      <c r="J33" s="43"/>
      <c r="K33" s="33"/>
      <c r="L33" s="43"/>
      <c r="M33" s="16"/>
      <c r="N33" s="22"/>
      <c r="O33" s="16"/>
      <c r="P33" s="115"/>
      <c r="Q33" s="52"/>
      <c r="R33" s="10"/>
      <c r="T33" s="27"/>
    </row>
    <row r="34" spans="1:20" ht="16">
      <c r="A34" s="71"/>
      <c r="B34" s="7"/>
      <c r="C34" s="7"/>
      <c r="D34" s="7"/>
      <c r="E34" s="7"/>
      <c r="F34" s="7"/>
      <c r="G34" s="33"/>
      <c r="H34" s="43"/>
      <c r="I34" s="33"/>
      <c r="J34" s="43"/>
      <c r="K34" s="33"/>
      <c r="L34" s="43"/>
      <c r="M34" s="16"/>
      <c r="N34" s="22"/>
      <c r="O34" s="16"/>
      <c r="P34" s="115"/>
      <c r="Q34" s="52"/>
      <c r="R34" s="10"/>
      <c r="T34" s="27"/>
    </row>
    <row r="35" spans="1:20" ht="16">
      <c r="A35" s="71"/>
      <c r="B35" s="7"/>
      <c r="C35" s="7"/>
      <c r="D35" s="7"/>
      <c r="E35" s="7"/>
      <c r="F35" s="7"/>
      <c r="G35" s="33"/>
      <c r="H35" s="43"/>
      <c r="I35" s="33"/>
      <c r="J35" s="43"/>
      <c r="K35" s="33"/>
      <c r="L35" s="43"/>
      <c r="M35" s="16"/>
      <c r="N35" s="22"/>
      <c r="O35" s="16"/>
      <c r="P35" s="115"/>
      <c r="Q35" s="52"/>
      <c r="R35" s="10"/>
      <c r="T35" s="27"/>
    </row>
    <row r="36" spans="1:20" ht="16">
      <c r="A36" s="71"/>
      <c r="B36" s="7"/>
      <c r="C36" s="7"/>
      <c r="D36" s="7"/>
      <c r="E36" s="7"/>
      <c r="F36" s="7"/>
      <c r="G36" s="33"/>
      <c r="H36" s="43"/>
      <c r="I36" s="33"/>
      <c r="J36" s="43"/>
      <c r="K36" s="33"/>
      <c r="L36" s="43"/>
      <c r="M36" s="16"/>
      <c r="N36" s="22"/>
      <c r="O36" s="16"/>
      <c r="P36" s="115"/>
      <c r="Q36" s="52"/>
      <c r="R36" s="10"/>
      <c r="T36" s="27"/>
    </row>
    <row r="37" spans="1:20" ht="16">
      <c r="A37" s="71"/>
      <c r="B37" s="7"/>
      <c r="C37" s="7"/>
      <c r="D37" s="7"/>
      <c r="E37" s="7"/>
      <c r="F37" s="7"/>
      <c r="G37" s="33"/>
      <c r="H37" s="43"/>
      <c r="I37" s="33"/>
      <c r="J37" s="43"/>
      <c r="K37" s="33"/>
      <c r="L37" s="43"/>
      <c r="M37" s="16"/>
      <c r="N37" s="22"/>
      <c r="O37" s="16"/>
      <c r="P37" s="115"/>
      <c r="Q37" s="52"/>
      <c r="R37" s="10"/>
      <c r="T37" s="27"/>
    </row>
    <row r="38" spans="1:20" ht="16">
      <c r="A38" s="71"/>
      <c r="B38" s="7"/>
      <c r="C38" s="7"/>
      <c r="D38" s="7"/>
      <c r="E38" s="7"/>
      <c r="F38" s="7"/>
      <c r="G38" s="33"/>
      <c r="H38" s="43"/>
      <c r="I38" s="33"/>
      <c r="J38" s="43"/>
      <c r="K38" s="33"/>
      <c r="L38" s="43"/>
      <c r="M38" s="16"/>
      <c r="N38" s="22"/>
      <c r="O38" s="16"/>
      <c r="P38" s="115"/>
      <c r="Q38" s="52"/>
      <c r="R38" s="10"/>
      <c r="T38" s="27"/>
    </row>
    <row r="39" spans="1:20" ht="16">
      <c r="A39" s="71"/>
      <c r="B39" s="7"/>
      <c r="C39" s="7"/>
      <c r="D39" s="7"/>
      <c r="E39" s="7"/>
      <c r="F39" s="7"/>
      <c r="G39" s="33"/>
      <c r="H39" s="43"/>
      <c r="I39" s="33"/>
      <c r="J39" s="43"/>
      <c r="K39" s="33"/>
      <c r="L39" s="43"/>
      <c r="M39" s="16"/>
      <c r="N39" s="22"/>
      <c r="O39" s="16"/>
      <c r="P39" s="115"/>
      <c r="Q39" s="52"/>
      <c r="R39" s="10"/>
      <c r="T39" s="27"/>
    </row>
    <row r="40" spans="1:20" ht="16">
      <c r="A40" s="71"/>
      <c r="B40" s="7"/>
      <c r="C40" s="7"/>
      <c r="D40" s="7"/>
      <c r="E40" s="7"/>
      <c r="F40" s="7"/>
      <c r="G40" s="33"/>
      <c r="H40" s="43"/>
      <c r="I40" s="33"/>
      <c r="J40" s="43"/>
      <c r="K40" s="33"/>
      <c r="L40" s="43"/>
      <c r="M40" s="16"/>
      <c r="N40" s="22"/>
      <c r="O40" s="16"/>
      <c r="P40" s="115"/>
      <c r="Q40" s="52"/>
      <c r="R40" s="10"/>
      <c r="T40" s="27"/>
    </row>
    <row r="41" spans="1:20" ht="16">
      <c r="A41" s="71"/>
      <c r="B41" s="7"/>
      <c r="C41" s="7"/>
      <c r="D41" s="7"/>
      <c r="E41" s="7"/>
      <c r="F41" s="7"/>
      <c r="G41" s="33"/>
      <c r="H41" s="43"/>
      <c r="I41" s="33"/>
      <c r="J41" s="43"/>
      <c r="K41" s="33"/>
      <c r="L41" s="43"/>
      <c r="M41" s="16"/>
      <c r="N41" s="22"/>
      <c r="O41" s="16"/>
      <c r="P41" s="115"/>
      <c r="Q41" s="52"/>
      <c r="R41" s="10"/>
      <c r="T41" s="27"/>
    </row>
    <row r="42" spans="1:20" ht="16">
      <c r="A42" s="71"/>
      <c r="B42" s="7"/>
      <c r="C42" s="7"/>
      <c r="D42" s="7"/>
      <c r="E42" s="7"/>
      <c r="F42" s="7"/>
      <c r="G42" s="33"/>
      <c r="H42" s="43"/>
      <c r="I42" s="33"/>
      <c r="J42" s="43"/>
      <c r="K42" s="33"/>
      <c r="L42" s="43"/>
      <c r="M42" s="16"/>
      <c r="N42" s="22"/>
      <c r="O42" s="16"/>
      <c r="P42" s="115"/>
      <c r="Q42" s="52"/>
      <c r="R42" s="10"/>
      <c r="T42" s="27"/>
    </row>
    <row r="43" spans="1:20" ht="16">
      <c r="A43" s="71"/>
      <c r="B43" s="7"/>
      <c r="C43" s="7"/>
      <c r="D43" s="7"/>
      <c r="E43" s="7"/>
      <c r="F43" s="7"/>
      <c r="G43" s="33"/>
      <c r="H43" s="43"/>
      <c r="I43" s="33"/>
      <c r="J43" s="43"/>
      <c r="K43" s="33"/>
      <c r="L43" s="43"/>
      <c r="M43" s="16"/>
      <c r="N43" s="22"/>
      <c r="O43" s="16"/>
      <c r="P43" s="115"/>
      <c r="Q43" s="52"/>
      <c r="R43" s="10"/>
      <c r="T43" s="27"/>
    </row>
    <row r="44" spans="1:20" ht="17" thickBot="1">
      <c r="A44" s="72"/>
      <c r="B44" s="11"/>
      <c r="C44" s="11"/>
      <c r="D44" s="11"/>
      <c r="E44" s="11"/>
      <c r="F44" s="11"/>
      <c r="G44" s="48"/>
      <c r="H44" s="49"/>
      <c r="I44" s="48"/>
      <c r="J44" s="49"/>
      <c r="K44" s="48"/>
      <c r="L44" s="49"/>
      <c r="M44" s="17"/>
      <c r="N44" s="23"/>
      <c r="O44" s="17"/>
      <c r="P44" s="116"/>
      <c r="Q44" s="53"/>
      <c r="R44" s="12"/>
      <c r="T44" s="27"/>
    </row>
  </sheetData>
  <sortState ref="A8:R27">
    <sortCondition descending="1" ref="N8:N27"/>
    <sortCondition descending="1" ref="O8:O27"/>
  </sortState>
  <mergeCells count="1">
    <mergeCell ref="A5:F5"/>
  </mergeCells>
  <phoneticPr fontId="0" type="noConversion"/>
  <conditionalFormatting sqref="T8:T44">
    <cfRule type="cellIs" dxfId="15" priority="2" stopIfTrue="1" operator="greaterThan">
      <formula>6.99</formula>
    </cfRule>
  </conditionalFormatting>
  <conditionalFormatting sqref="T8:T44">
    <cfRule type="cellIs" dxfId="14" priority="1" stopIfTrue="1" operator="greaterThan">
      <formula>0.0699</formula>
    </cfRule>
  </conditionalFormatting>
  <pageMargins left="0.25" right="0.25" top="0.75" bottom="0.75" header="0.3" footer="0.3"/>
  <pageSetup scale="73" fitToHeight="0" orientation="landscape" copies="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2"/>
    <pageSetUpPr fitToPage="1"/>
  </sheetPr>
  <dimension ref="A1:T54"/>
  <sheetViews>
    <sheetView zoomScale="120" zoomScaleNormal="120" workbookViewId="0">
      <selection activeCell="M18" sqref="M18"/>
    </sheetView>
  </sheetViews>
  <sheetFormatPr baseColWidth="10" defaultColWidth="9.1640625" defaultRowHeight="14"/>
  <cols>
    <col min="1" max="1" width="5.6640625" style="67" customWidth="1"/>
    <col min="2" max="2" width="7.6640625" style="2" customWidth="1"/>
    <col min="3" max="3" width="18" style="2" customWidth="1"/>
    <col min="4" max="4" width="10.1640625" style="2" bestFit="1" customWidth="1"/>
    <col min="5" max="5" width="18.1640625" style="2" customWidth="1"/>
    <col min="6" max="6" width="10.6640625" style="2" bestFit="1" customWidth="1"/>
    <col min="7" max="7" width="8.5" style="30" customWidth="1"/>
    <col min="8" max="8" width="8.5" style="39" customWidth="1"/>
    <col min="9" max="9" width="8.5" style="30" customWidth="1"/>
    <col min="10" max="10" width="8.5" style="39" customWidth="1"/>
    <col min="11" max="11" width="8.5" style="30" customWidth="1"/>
    <col min="12" max="12" width="8.5" style="39" customWidth="1"/>
    <col min="13" max="13" width="9.1640625" style="13"/>
    <col min="14" max="14" width="9.1640625" style="19"/>
    <col min="15" max="15" width="7.83203125" style="13" customWidth="1"/>
    <col min="16" max="17" width="8.33203125" style="2" customWidth="1"/>
    <col min="18" max="18" width="7.6640625" style="2" customWidth="1"/>
    <col min="19" max="19" width="2.1640625" style="2" customWidth="1"/>
    <col min="20" max="20" width="9.1640625" style="26"/>
    <col min="21" max="16384" width="9.1640625" style="2"/>
  </cols>
  <sheetData>
    <row r="1" spans="1:20" ht="21">
      <c r="A1" s="65" t="s">
        <v>33</v>
      </c>
    </row>
    <row r="2" spans="1:20" ht="16">
      <c r="A2" s="66" t="s">
        <v>76</v>
      </c>
      <c r="B2" s="6"/>
      <c r="C2" s="6"/>
      <c r="D2" s="6"/>
      <c r="E2" s="6"/>
      <c r="F2" s="6" t="s">
        <v>8</v>
      </c>
      <c r="G2" s="31" t="s">
        <v>14</v>
      </c>
      <c r="H2" s="64" t="s">
        <v>241</v>
      </c>
      <c r="I2" s="30" t="s">
        <v>232</v>
      </c>
    </row>
    <row r="3" spans="1:20" ht="16">
      <c r="A3" s="66" t="s">
        <v>0</v>
      </c>
      <c r="B3" s="6" t="s">
        <v>16</v>
      </c>
      <c r="C3" s="6"/>
      <c r="D3" s="6"/>
      <c r="E3" s="6"/>
      <c r="F3" s="6"/>
      <c r="G3" s="31" t="s">
        <v>6</v>
      </c>
      <c r="H3" s="64" t="s">
        <v>350</v>
      </c>
      <c r="I3" s="30" t="s">
        <v>228</v>
      </c>
    </row>
    <row r="4" spans="1:20" ht="16">
      <c r="A4" s="66" t="s">
        <v>9</v>
      </c>
      <c r="B4" s="6">
        <v>17</v>
      </c>
      <c r="C4" s="6"/>
      <c r="D4" s="6"/>
      <c r="E4" s="6"/>
      <c r="F4" s="6"/>
      <c r="G4" s="31" t="s">
        <v>26</v>
      </c>
      <c r="H4" s="64" t="s">
        <v>271</v>
      </c>
      <c r="I4" s="30" t="s">
        <v>230</v>
      </c>
      <c r="O4" s="18"/>
    </row>
    <row r="5" spans="1:20" ht="16">
      <c r="C5" s="110" t="s">
        <v>15</v>
      </c>
      <c r="D5" s="110"/>
      <c r="E5" s="110"/>
      <c r="F5" s="110"/>
      <c r="G5" s="110"/>
      <c r="H5" s="110"/>
      <c r="I5" s="110"/>
      <c r="J5" s="40"/>
      <c r="T5" s="28"/>
    </row>
    <row r="6" spans="1:20" ht="15" thickBot="1">
      <c r="A6" s="68"/>
      <c r="B6" s="4"/>
      <c r="C6" s="4"/>
      <c r="D6" s="4"/>
      <c r="E6" s="4"/>
      <c r="F6" s="4"/>
      <c r="G6" s="32"/>
      <c r="H6" s="41"/>
      <c r="I6" s="32"/>
      <c r="J6" s="41"/>
      <c r="K6" s="32"/>
      <c r="L6" s="41"/>
      <c r="M6" s="14"/>
      <c r="N6" s="20">
        <f>240*3</f>
        <v>720</v>
      </c>
      <c r="O6" s="14"/>
      <c r="P6" s="4"/>
      <c r="Q6" s="4"/>
      <c r="T6" s="28"/>
    </row>
    <row r="7" spans="1:20" ht="16">
      <c r="A7" s="69" t="s">
        <v>12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15" t="s">
        <v>20</v>
      </c>
      <c r="H7" s="42" t="s">
        <v>21</v>
      </c>
      <c r="I7" s="15" t="s">
        <v>22</v>
      </c>
      <c r="J7" s="42" t="s">
        <v>23</v>
      </c>
      <c r="K7" s="15" t="s">
        <v>27</v>
      </c>
      <c r="L7" s="42" t="s">
        <v>28</v>
      </c>
      <c r="M7" s="15" t="s">
        <v>10</v>
      </c>
      <c r="N7" s="21" t="s">
        <v>11</v>
      </c>
      <c r="O7" s="15" t="s">
        <v>24</v>
      </c>
      <c r="P7" s="8" t="s">
        <v>7</v>
      </c>
      <c r="Q7" s="51" t="s">
        <v>29</v>
      </c>
      <c r="R7" s="9" t="s">
        <v>25</v>
      </c>
    </row>
    <row r="8" spans="1:20" ht="16">
      <c r="A8" s="71">
        <v>350</v>
      </c>
      <c r="B8" s="7" t="s">
        <v>343</v>
      </c>
      <c r="C8" s="54" t="s">
        <v>210</v>
      </c>
      <c r="D8" s="54">
        <v>1510948</v>
      </c>
      <c r="E8" s="54" t="s">
        <v>212</v>
      </c>
      <c r="F8" s="54">
        <v>1732705</v>
      </c>
      <c r="G8" s="33">
        <v>176</v>
      </c>
      <c r="H8" s="43">
        <f>G8/($N$6/3)*100</f>
        <v>73.333333333333329</v>
      </c>
      <c r="I8" s="33">
        <v>169.5</v>
      </c>
      <c r="J8" s="43">
        <f>I8/($N$6/3)*100</f>
        <v>70.625</v>
      </c>
      <c r="K8" s="33">
        <v>174.5</v>
      </c>
      <c r="L8" s="43">
        <f>K8/($N$6/3)*100</f>
        <v>72.708333333333329</v>
      </c>
      <c r="M8" s="16">
        <f>G8+I8+K8</f>
        <v>520</v>
      </c>
      <c r="N8" s="22">
        <f>M8/$N$6*100</f>
        <v>72.222222222222214</v>
      </c>
      <c r="O8" s="16">
        <v>131</v>
      </c>
      <c r="P8" s="70" t="s">
        <v>356</v>
      </c>
      <c r="Q8" s="52" t="s">
        <v>29</v>
      </c>
      <c r="R8" s="10"/>
      <c r="T8" s="27"/>
    </row>
    <row r="9" spans="1:20" ht="16">
      <c r="A9" s="71">
        <v>355</v>
      </c>
      <c r="B9" s="7" t="s">
        <v>349</v>
      </c>
      <c r="C9" s="7" t="s">
        <v>319</v>
      </c>
      <c r="D9" s="7">
        <v>6548</v>
      </c>
      <c r="E9" s="7" t="s">
        <v>320</v>
      </c>
      <c r="F9" s="7">
        <v>1433110</v>
      </c>
      <c r="G9" s="33">
        <v>158.5</v>
      </c>
      <c r="H9" s="43">
        <f>G9/($N$6/3)*100</f>
        <v>66.041666666666671</v>
      </c>
      <c r="I9" s="33">
        <v>155</v>
      </c>
      <c r="J9" s="43">
        <f>I9/($N$6/3)*100</f>
        <v>64.583333333333343</v>
      </c>
      <c r="K9" s="33">
        <v>165</v>
      </c>
      <c r="L9" s="43">
        <f>K9/($N$6/3)*100</f>
        <v>68.75</v>
      </c>
      <c r="M9" s="16">
        <f>G9+I9+K9</f>
        <v>478.5</v>
      </c>
      <c r="N9" s="22">
        <f>M9/$N$6*100</f>
        <v>66.458333333333329</v>
      </c>
      <c r="O9" s="16">
        <v>121</v>
      </c>
      <c r="P9" s="70" t="s">
        <v>357</v>
      </c>
      <c r="Q9" s="52"/>
      <c r="R9" s="10"/>
      <c r="T9" s="27"/>
    </row>
    <row r="10" spans="1:20" ht="16">
      <c r="A10" s="71">
        <v>364</v>
      </c>
      <c r="B10" s="7" t="s">
        <v>346</v>
      </c>
      <c r="C10" s="54" t="s">
        <v>207</v>
      </c>
      <c r="D10" s="54">
        <v>225010</v>
      </c>
      <c r="E10" s="54" t="s">
        <v>215</v>
      </c>
      <c r="F10" s="54">
        <v>42408</v>
      </c>
      <c r="G10" s="33">
        <v>153</v>
      </c>
      <c r="H10" s="43">
        <f>G10/($N$6/3)*100</f>
        <v>63.749999999999993</v>
      </c>
      <c r="I10" s="33">
        <v>151</v>
      </c>
      <c r="J10" s="43">
        <f>I10/($N$6/3)*100</f>
        <v>62.916666666666664</v>
      </c>
      <c r="K10" s="33">
        <v>159</v>
      </c>
      <c r="L10" s="43">
        <f>K10/($N$6/3)*100</f>
        <v>66.25</v>
      </c>
      <c r="M10" s="16">
        <f>G10+I10+K10</f>
        <v>463</v>
      </c>
      <c r="N10" s="22">
        <f>M10/$N$6*100</f>
        <v>64.305555555555557</v>
      </c>
      <c r="O10" s="16">
        <v>118.5</v>
      </c>
      <c r="P10" s="70" t="s">
        <v>358</v>
      </c>
      <c r="Q10" s="52"/>
      <c r="R10" s="10"/>
      <c r="T10" s="27"/>
    </row>
    <row r="11" spans="1:20" ht="16">
      <c r="A11" s="71">
        <v>352</v>
      </c>
      <c r="B11" s="7" t="s">
        <v>345</v>
      </c>
      <c r="C11" s="54" t="s">
        <v>206</v>
      </c>
      <c r="D11" s="54">
        <v>181285</v>
      </c>
      <c r="E11" s="54" t="s">
        <v>214</v>
      </c>
      <c r="F11" s="54">
        <v>1830575</v>
      </c>
      <c r="G11" s="33">
        <v>152.5</v>
      </c>
      <c r="H11" s="43">
        <f>G11/($N$6/3)*100</f>
        <v>63.541666666666664</v>
      </c>
      <c r="I11" s="33">
        <v>151.5</v>
      </c>
      <c r="J11" s="43">
        <f>I11/($N$6/3)*100</f>
        <v>63.125</v>
      </c>
      <c r="K11" s="33">
        <v>156</v>
      </c>
      <c r="L11" s="43">
        <f>K11/($N$6/3)*100</f>
        <v>65</v>
      </c>
      <c r="M11" s="16">
        <f>G11+I11+K11</f>
        <v>460</v>
      </c>
      <c r="N11" s="22">
        <f>M11/$N$6*100</f>
        <v>63.888888888888886</v>
      </c>
      <c r="O11" s="16">
        <v>117</v>
      </c>
      <c r="P11" s="70" t="s">
        <v>359</v>
      </c>
      <c r="Q11" s="52"/>
      <c r="R11" s="10"/>
      <c r="T11" s="27"/>
    </row>
    <row r="12" spans="1:20" ht="16">
      <c r="A12" s="71">
        <v>351</v>
      </c>
      <c r="B12" s="7" t="s">
        <v>344</v>
      </c>
      <c r="C12" s="59" t="s">
        <v>153</v>
      </c>
      <c r="D12" s="54">
        <v>1414159</v>
      </c>
      <c r="E12" s="54" t="s">
        <v>213</v>
      </c>
      <c r="F12" s="54">
        <v>1633023</v>
      </c>
      <c r="G12" s="33">
        <v>149.5</v>
      </c>
      <c r="H12" s="43">
        <f>G12/($N$6/3)*100</f>
        <v>62.291666666666664</v>
      </c>
      <c r="I12" s="33">
        <v>150.5</v>
      </c>
      <c r="J12" s="43">
        <f>I12/($N$6/3)*100</f>
        <v>62.708333333333336</v>
      </c>
      <c r="K12" s="33">
        <v>156</v>
      </c>
      <c r="L12" s="43">
        <f>K12/($N$6/3)*100</f>
        <v>65</v>
      </c>
      <c r="M12" s="16">
        <f>G12+I12+K12</f>
        <v>456</v>
      </c>
      <c r="N12" s="22">
        <f>M12/$N$6*100</f>
        <v>63.333333333333329</v>
      </c>
      <c r="O12" s="16">
        <v>114.5</v>
      </c>
      <c r="P12" s="70" t="s">
        <v>360</v>
      </c>
      <c r="Q12" s="52" t="s">
        <v>29</v>
      </c>
      <c r="R12" s="10"/>
      <c r="T12" s="27"/>
    </row>
    <row r="13" spans="1:20" ht="16">
      <c r="A13" s="71">
        <v>354</v>
      </c>
      <c r="B13" s="7" t="s">
        <v>347</v>
      </c>
      <c r="C13" s="54" t="s">
        <v>208</v>
      </c>
      <c r="D13" s="54">
        <v>379034</v>
      </c>
      <c r="E13" s="54" t="s">
        <v>216</v>
      </c>
      <c r="F13" s="54">
        <v>1531498</v>
      </c>
      <c r="G13" s="33">
        <v>152</v>
      </c>
      <c r="H13" s="43">
        <f>G13/($N$6/3)*100</f>
        <v>63.333333333333329</v>
      </c>
      <c r="I13" s="33">
        <v>154.5</v>
      </c>
      <c r="J13" s="43">
        <f>I13/($N$6/3)*100</f>
        <v>64.375</v>
      </c>
      <c r="K13" s="33">
        <v>148.5</v>
      </c>
      <c r="L13" s="43">
        <f>K13/($N$6/3)*100</f>
        <v>61.875</v>
      </c>
      <c r="M13" s="16">
        <f>G13+I13+K13</f>
        <v>455</v>
      </c>
      <c r="N13" s="22">
        <f>M13/$N$6*100</f>
        <v>63.194444444444443</v>
      </c>
      <c r="O13" s="16">
        <v>114</v>
      </c>
      <c r="P13" s="70" t="s">
        <v>361</v>
      </c>
      <c r="Q13" s="52"/>
      <c r="R13" s="10"/>
      <c r="T13" s="27"/>
    </row>
    <row r="14" spans="1:20" ht="16">
      <c r="A14" s="71">
        <v>349</v>
      </c>
      <c r="B14" s="7" t="s">
        <v>342</v>
      </c>
      <c r="C14" s="54" t="s">
        <v>209</v>
      </c>
      <c r="D14" s="54">
        <v>400005</v>
      </c>
      <c r="E14" s="54" t="s">
        <v>211</v>
      </c>
      <c r="F14" s="54">
        <v>58552</v>
      </c>
      <c r="G14" s="33">
        <v>150</v>
      </c>
      <c r="H14" s="43">
        <f>G14/($N$6/3)*100</f>
        <v>62.5</v>
      </c>
      <c r="I14" s="33">
        <v>146.5</v>
      </c>
      <c r="J14" s="43">
        <f>I14/($N$6/3)*100</f>
        <v>61.041666666666671</v>
      </c>
      <c r="K14" s="33">
        <v>145.5</v>
      </c>
      <c r="L14" s="43">
        <f>K14/($N$6/3)*100</f>
        <v>60.624999999999993</v>
      </c>
      <c r="M14" s="16">
        <f>G14+I14+K14</f>
        <v>442</v>
      </c>
      <c r="N14" s="22">
        <f>M14/$N$6*100</f>
        <v>61.388888888888893</v>
      </c>
      <c r="O14" s="16">
        <v>111</v>
      </c>
      <c r="P14" s="70" t="s">
        <v>362</v>
      </c>
      <c r="Q14" s="52"/>
      <c r="R14" s="10"/>
      <c r="T14" s="27"/>
    </row>
    <row r="15" spans="1:20" ht="16">
      <c r="A15" s="71">
        <v>363</v>
      </c>
      <c r="B15" s="7" t="s">
        <v>341</v>
      </c>
      <c r="C15" s="54" t="s">
        <v>205</v>
      </c>
      <c r="D15" s="54">
        <v>1016461</v>
      </c>
      <c r="E15" s="54" t="s">
        <v>217</v>
      </c>
      <c r="F15" s="54">
        <v>60034</v>
      </c>
      <c r="G15" s="33"/>
      <c r="H15" s="43">
        <f>G15/($N$6/3)*100</f>
        <v>0</v>
      </c>
      <c r="I15" s="33"/>
      <c r="J15" s="43">
        <f>I15/($N$6/3)*100</f>
        <v>0</v>
      </c>
      <c r="K15" s="33"/>
      <c r="L15" s="43">
        <f>K15/($N$6/3)*100</f>
        <v>0</v>
      </c>
      <c r="M15" s="16">
        <f>G15+I15+K15</f>
        <v>0</v>
      </c>
      <c r="N15" s="22">
        <f>M15/$N$6*100</f>
        <v>0</v>
      </c>
      <c r="O15" s="16"/>
      <c r="P15" s="70" t="s">
        <v>351</v>
      </c>
      <c r="Q15" s="52"/>
      <c r="R15" s="10"/>
      <c r="T15" s="27"/>
    </row>
    <row r="16" spans="1:20" ht="16">
      <c r="A16" s="71">
        <v>365</v>
      </c>
      <c r="B16" s="7" t="s">
        <v>348</v>
      </c>
      <c r="C16" s="54" t="s">
        <v>157</v>
      </c>
      <c r="D16" s="54">
        <v>212199</v>
      </c>
      <c r="E16" s="54" t="s">
        <v>178</v>
      </c>
      <c r="F16" s="54">
        <v>1735071</v>
      </c>
      <c r="G16" s="33"/>
      <c r="H16" s="43">
        <f>G16/($N$6/3)*100</f>
        <v>0</v>
      </c>
      <c r="I16" s="33"/>
      <c r="J16" s="43">
        <f>I16/($N$6/3)*100</f>
        <v>0</v>
      </c>
      <c r="K16" s="33"/>
      <c r="L16" s="43">
        <f>K16/($N$6/3)*100</f>
        <v>0</v>
      </c>
      <c r="M16" s="16">
        <f>G16+I16+K16</f>
        <v>0</v>
      </c>
      <c r="N16" s="22">
        <f>M16/$N$6*100</f>
        <v>0</v>
      </c>
      <c r="O16" s="16"/>
      <c r="P16" s="70" t="s">
        <v>351</v>
      </c>
      <c r="Q16" s="52"/>
      <c r="R16" s="10"/>
      <c r="T16" s="27"/>
    </row>
    <row r="17" spans="1:20" ht="16">
      <c r="A17" s="71"/>
      <c r="B17" s="7"/>
      <c r="C17" s="7"/>
      <c r="D17" s="7"/>
      <c r="E17" s="7"/>
      <c r="F17" s="7"/>
      <c r="G17" s="33"/>
      <c r="H17" s="43"/>
      <c r="I17" s="33"/>
      <c r="J17" s="43"/>
      <c r="K17" s="33"/>
      <c r="L17" s="43"/>
      <c r="M17" s="16"/>
      <c r="N17" s="22"/>
      <c r="O17" s="16"/>
      <c r="P17" s="7"/>
      <c r="Q17" s="52"/>
      <c r="R17" s="10"/>
      <c r="T17" s="27"/>
    </row>
    <row r="18" spans="1:20" ht="16">
      <c r="A18" s="71"/>
      <c r="B18" s="7"/>
      <c r="C18" s="7"/>
      <c r="D18" s="7"/>
      <c r="E18" s="7"/>
      <c r="F18" s="7"/>
      <c r="G18" s="33"/>
      <c r="H18" s="43"/>
      <c r="I18" s="33"/>
      <c r="J18" s="43"/>
      <c r="K18" s="33"/>
      <c r="L18" s="43"/>
      <c r="M18" s="16"/>
      <c r="N18" s="22"/>
      <c r="O18" s="16"/>
      <c r="P18" s="7"/>
      <c r="Q18" s="52"/>
      <c r="R18" s="10"/>
      <c r="T18" s="27"/>
    </row>
    <row r="19" spans="1:20" ht="16">
      <c r="A19" s="71"/>
      <c r="B19" s="7"/>
      <c r="C19" s="7"/>
      <c r="D19" s="7"/>
      <c r="E19" s="7"/>
      <c r="F19" s="7"/>
      <c r="G19" s="33"/>
      <c r="H19" s="43"/>
      <c r="I19" s="33"/>
      <c r="J19" s="43"/>
      <c r="K19" s="33"/>
      <c r="L19" s="43"/>
      <c r="M19" s="16"/>
      <c r="N19" s="22"/>
      <c r="O19" s="16"/>
      <c r="P19" s="7"/>
      <c r="Q19" s="52"/>
      <c r="R19" s="10"/>
      <c r="T19" s="27"/>
    </row>
    <row r="20" spans="1:20" ht="16">
      <c r="A20" s="71"/>
      <c r="B20" s="7"/>
      <c r="C20" s="7"/>
      <c r="D20" s="7"/>
      <c r="E20" s="7"/>
      <c r="F20" s="7"/>
      <c r="G20" s="33"/>
      <c r="H20" s="43"/>
      <c r="I20" s="33"/>
      <c r="J20" s="43"/>
      <c r="K20" s="33"/>
      <c r="L20" s="43"/>
      <c r="M20" s="16"/>
      <c r="N20" s="22"/>
      <c r="O20" s="16"/>
      <c r="P20" s="7"/>
      <c r="Q20" s="52"/>
      <c r="R20" s="10"/>
      <c r="T20" s="27"/>
    </row>
    <row r="21" spans="1:20" ht="16">
      <c r="A21" s="71"/>
      <c r="B21" s="7"/>
      <c r="C21" s="7"/>
      <c r="D21" s="7"/>
      <c r="E21" s="7"/>
      <c r="F21" s="7"/>
      <c r="G21" s="33"/>
      <c r="H21" s="43"/>
      <c r="I21" s="33"/>
      <c r="J21" s="43"/>
      <c r="K21" s="33"/>
      <c r="L21" s="43"/>
      <c r="M21" s="16"/>
      <c r="N21" s="22"/>
      <c r="O21" s="16"/>
      <c r="P21" s="7"/>
      <c r="Q21" s="52"/>
      <c r="R21" s="10"/>
      <c r="T21" s="27"/>
    </row>
    <row r="22" spans="1:20" ht="16">
      <c r="A22" s="71"/>
      <c r="B22" s="7"/>
      <c r="C22" s="7"/>
      <c r="D22" s="7"/>
      <c r="E22" s="7"/>
      <c r="F22" s="7"/>
      <c r="G22" s="33"/>
      <c r="H22" s="43"/>
      <c r="I22" s="33"/>
      <c r="J22" s="43"/>
      <c r="K22" s="33"/>
      <c r="L22" s="43"/>
      <c r="M22" s="16"/>
      <c r="N22" s="22"/>
      <c r="O22" s="16"/>
      <c r="P22" s="7"/>
      <c r="Q22" s="52"/>
      <c r="R22" s="10"/>
      <c r="T22" s="27"/>
    </row>
    <row r="23" spans="1:20" ht="16">
      <c r="A23" s="71"/>
      <c r="B23" s="7"/>
      <c r="C23" s="7"/>
      <c r="D23" s="7"/>
      <c r="E23" s="7"/>
      <c r="F23" s="7"/>
      <c r="G23" s="33"/>
      <c r="H23" s="43"/>
      <c r="I23" s="33"/>
      <c r="J23" s="43"/>
      <c r="K23" s="33"/>
      <c r="L23" s="43"/>
      <c r="M23" s="16"/>
      <c r="N23" s="22"/>
      <c r="O23" s="16"/>
      <c r="P23" s="7"/>
      <c r="Q23" s="52"/>
      <c r="R23" s="10"/>
      <c r="T23" s="27"/>
    </row>
    <row r="24" spans="1:20" ht="16">
      <c r="A24" s="71"/>
      <c r="B24" s="7"/>
      <c r="C24" s="7"/>
      <c r="D24" s="7"/>
      <c r="E24" s="7"/>
      <c r="F24" s="7"/>
      <c r="G24" s="33"/>
      <c r="H24" s="43"/>
      <c r="I24" s="33"/>
      <c r="J24" s="43"/>
      <c r="K24" s="33"/>
      <c r="L24" s="43"/>
      <c r="M24" s="16"/>
      <c r="N24" s="22"/>
      <c r="O24" s="16"/>
      <c r="P24" s="7"/>
      <c r="Q24" s="52"/>
      <c r="R24" s="10"/>
      <c r="T24" s="27"/>
    </row>
    <row r="25" spans="1:20" ht="16">
      <c r="A25" s="71"/>
      <c r="B25" s="7"/>
      <c r="C25" s="7"/>
      <c r="D25" s="7"/>
      <c r="E25" s="7"/>
      <c r="F25" s="7"/>
      <c r="G25" s="33"/>
      <c r="H25" s="43"/>
      <c r="I25" s="33"/>
      <c r="J25" s="43"/>
      <c r="K25" s="33"/>
      <c r="L25" s="43"/>
      <c r="M25" s="16"/>
      <c r="N25" s="22"/>
      <c r="O25" s="16"/>
      <c r="P25" s="7"/>
      <c r="Q25" s="52"/>
      <c r="R25" s="10"/>
      <c r="T25" s="27"/>
    </row>
    <row r="26" spans="1:20" ht="16">
      <c r="A26" s="71"/>
      <c r="B26" s="7"/>
      <c r="C26" s="7"/>
      <c r="D26" s="7"/>
      <c r="E26" s="7"/>
      <c r="F26" s="7"/>
      <c r="G26" s="33"/>
      <c r="H26" s="43"/>
      <c r="I26" s="33"/>
      <c r="J26" s="43"/>
      <c r="K26" s="33"/>
      <c r="L26" s="43"/>
      <c r="M26" s="16"/>
      <c r="N26" s="22"/>
      <c r="O26" s="16"/>
      <c r="P26" s="7"/>
      <c r="Q26" s="52"/>
      <c r="R26" s="10"/>
      <c r="T26" s="27"/>
    </row>
    <row r="27" spans="1:20" ht="16">
      <c r="A27" s="71"/>
      <c r="B27" s="7"/>
      <c r="C27" s="7"/>
      <c r="D27" s="7"/>
      <c r="E27" s="7"/>
      <c r="F27" s="7"/>
      <c r="G27" s="33"/>
      <c r="H27" s="43"/>
      <c r="I27" s="33"/>
      <c r="J27" s="43"/>
      <c r="K27" s="33"/>
      <c r="L27" s="43"/>
      <c r="M27" s="16"/>
      <c r="N27" s="22"/>
      <c r="O27" s="16"/>
      <c r="P27" s="7"/>
      <c r="Q27" s="52"/>
      <c r="R27" s="10"/>
      <c r="T27" s="27"/>
    </row>
    <row r="28" spans="1:20" ht="16">
      <c r="A28" s="71"/>
      <c r="B28" s="7"/>
      <c r="C28" s="7"/>
      <c r="D28" s="7"/>
      <c r="E28" s="7"/>
      <c r="F28" s="7"/>
      <c r="G28" s="33"/>
      <c r="H28" s="43"/>
      <c r="I28" s="33"/>
      <c r="J28" s="43"/>
      <c r="K28" s="33"/>
      <c r="L28" s="43"/>
      <c r="M28" s="16"/>
      <c r="N28" s="22"/>
      <c r="O28" s="16"/>
      <c r="P28" s="7"/>
      <c r="Q28" s="52"/>
      <c r="R28" s="10"/>
      <c r="T28" s="27"/>
    </row>
    <row r="29" spans="1:20" ht="16">
      <c r="A29" s="71"/>
      <c r="B29" s="7"/>
      <c r="C29" s="7"/>
      <c r="D29" s="7"/>
      <c r="E29" s="7"/>
      <c r="F29" s="7"/>
      <c r="G29" s="33"/>
      <c r="H29" s="43"/>
      <c r="I29" s="33"/>
      <c r="J29" s="43"/>
      <c r="K29" s="33"/>
      <c r="L29" s="43"/>
      <c r="M29" s="16"/>
      <c r="N29" s="22"/>
      <c r="O29" s="16"/>
      <c r="P29" s="7"/>
      <c r="Q29" s="52"/>
      <c r="R29" s="10"/>
      <c r="T29" s="27"/>
    </row>
    <row r="30" spans="1:20" ht="16">
      <c r="A30" s="71"/>
      <c r="B30" s="7"/>
      <c r="C30" s="7"/>
      <c r="D30" s="7"/>
      <c r="E30" s="7"/>
      <c r="F30" s="7"/>
      <c r="G30" s="33"/>
      <c r="H30" s="43"/>
      <c r="I30" s="33"/>
      <c r="J30" s="43"/>
      <c r="K30" s="33"/>
      <c r="L30" s="43"/>
      <c r="M30" s="16"/>
      <c r="N30" s="22"/>
      <c r="O30" s="16"/>
      <c r="P30" s="7"/>
      <c r="Q30" s="52"/>
      <c r="R30" s="10"/>
      <c r="T30" s="27"/>
    </row>
    <row r="31" spans="1:20" ht="16">
      <c r="A31" s="71"/>
      <c r="B31" s="7"/>
      <c r="C31" s="7"/>
      <c r="D31" s="7"/>
      <c r="E31" s="7"/>
      <c r="F31" s="7"/>
      <c r="G31" s="33"/>
      <c r="H31" s="43"/>
      <c r="I31" s="33"/>
      <c r="J31" s="43"/>
      <c r="K31" s="33"/>
      <c r="L31" s="43"/>
      <c r="M31" s="16"/>
      <c r="N31" s="22"/>
      <c r="O31" s="16"/>
      <c r="P31" s="7"/>
      <c r="Q31" s="52"/>
      <c r="R31" s="10"/>
      <c r="T31" s="27"/>
    </row>
    <row r="32" spans="1:20" ht="16">
      <c r="A32" s="71"/>
      <c r="B32" s="7"/>
      <c r="C32" s="7"/>
      <c r="D32" s="7"/>
      <c r="E32" s="7"/>
      <c r="F32" s="7"/>
      <c r="G32" s="33"/>
      <c r="H32" s="43"/>
      <c r="I32" s="33"/>
      <c r="J32" s="43"/>
      <c r="K32" s="33"/>
      <c r="L32" s="43"/>
      <c r="M32" s="16"/>
      <c r="N32" s="22"/>
      <c r="O32" s="16"/>
      <c r="P32" s="7"/>
      <c r="Q32" s="52"/>
      <c r="R32" s="10"/>
      <c r="T32" s="27"/>
    </row>
    <row r="33" spans="1:20" ht="16">
      <c r="A33" s="71"/>
      <c r="B33" s="7"/>
      <c r="C33" s="7"/>
      <c r="D33" s="7"/>
      <c r="E33" s="7"/>
      <c r="F33" s="7"/>
      <c r="G33" s="33"/>
      <c r="H33" s="43"/>
      <c r="I33" s="33"/>
      <c r="J33" s="43"/>
      <c r="K33" s="33"/>
      <c r="L33" s="43"/>
      <c r="M33" s="16"/>
      <c r="N33" s="22"/>
      <c r="O33" s="16"/>
      <c r="P33" s="7"/>
      <c r="Q33" s="52"/>
      <c r="R33" s="10"/>
      <c r="T33" s="27"/>
    </row>
    <row r="34" spans="1:20" ht="16">
      <c r="A34" s="71"/>
      <c r="B34" s="7"/>
      <c r="C34" s="7"/>
      <c r="D34" s="7"/>
      <c r="E34" s="7"/>
      <c r="F34" s="7"/>
      <c r="G34" s="33"/>
      <c r="H34" s="43"/>
      <c r="I34" s="33"/>
      <c r="J34" s="43"/>
      <c r="K34" s="33"/>
      <c r="L34" s="43"/>
      <c r="M34" s="16"/>
      <c r="N34" s="22"/>
      <c r="O34" s="16"/>
      <c r="P34" s="7"/>
      <c r="Q34" s="52"/>
      <c r="R34" s="10"/>
      <c r="T34" s="27"/>
    </row>
    <row r="35" spans="1:20" ht="16">
      <c r="A35" s="71"/>
      <c r="B35" s="7"/>
      <c r="C35" s="7"/>
      <c r="D35" s="7"/>
      <c r="E35" s="7"/>
      <c r="F35" s="7"/>
      <c r="G35" s="33"/>
      <c r="H35" s="43"/>
      <c r="I35" s="33"/>
      <c r="J35" s="43"/>
      <c r="K35" s="33"/>
      <c r="L35" s="43"/>
      <c r="M35" s="16"/>
      <c r="N35" s="22"/>
      <c r="O35" s="16"/>
      <c r="P35" s="7"/>
      <c r="Q35" s="52"/>
      <c r="R35" s="10"/>
      <c r="T35" s="27"/>
    </row>
    <row r="36" spans="1:20" ht="16">
      <c r="A36" s="71"/>
      <c r="B36" s="7"/>
      <c r="C36" s="7"/>
      <c r="D36" s="7"/>
      <c r="E36" s="7"/>
      <c r="F36" s="7"/>
      <c r="G36" s="33"/>
      <c r="H36" s="43"/>
      <c r="I36" s="33"/>
      <c r="J36" s="43"/>
      <c r="K36" s="33"/>
      <c r="L36" s="43"/>
      <c r="M36" s="16"/>
      <c r="N36" s="22"/>
      <c r="O36" s="16"/>
      <c r="P36" s="7"/>
      <c r="Q36" s="52"/>
      <c r="R36" s="10"/>
      <c r="T36" s="27"/>
    </row>
    <row r="37" spans="1:20" ht="16">
      <c r="A37" s="71"/>
      <c r="B37" s="7"/>
      <c r="C37" s="7"/>
      <c r="D37" s="7"/>
      <c r="E37" s="7"/>
      <c r="F37" s="7"/>
      <c r="G37" s="33"/>
      <c r="H37" s="43"/>
      <c r="I37" s="33"/>
      <c r="J37" s="43"/>
      <c r="K37" s="33"/>
      <c r="L37" s="43"/>
      <c r="M37" s="16"/>
      <c r="N37" s="22"/>
      <c r="O37" s="16"/>
      <c r="P37" s="7"/>
      <c r="Q37" s="52"/>
      <c r="R37" s="10"/>
      <c r="T37" s="27"/>
    </row>
    <row r="38" spans="1:20" ht="16">
      <c r="A38" s="71"/>
      <c r="B38" s="7"/>
      <c r="C38" s="7"/>
      <c r="D38" s="7"/>
      <c r="E38" s="7"/>
      <c r="F38" s="7"/>
      <c r="G38" s="33"/>
      <c r="H38" s="43"/>
      <c r="I38" s="33"/>
      <c r="J38" s="43"/>
      <c r="K38" s="33"/>
      <c r="L38" s="43"/>
      <c r="M38" s="16"/>
      <c r="N38" s="22"/>
      <c r="O38" s="16"/>
      <c r="P38" s="7"/>
      <c r="Q38" s="52"/>
      <c r="R38" s="10"/>
      <c r="T38" s="27"/>
    </row>
    <row r="39" spans="1:20" ht="16">
      <c r="A39" s="71"/>
      <c r="B39" s="7"/>
      <c r="C39" s="7"/>
      <c r="D39" s="7"/>
      <c r="E39" s="7"/>
      <c r="F39" s="7"/>
      <c r="G39" s="33"/>
      <c r="H39" s="43"/>
      <c r="I39" s="33"/>
      <c r="J39" s="43"/>
      <c r="K39" s="33"/>
      <c r="L39" s="43"/>
      <c r="M39" s="16"/>
      <c r="N39" s="22"/>
      <c r="O39" s="16"/>
      <c r="P39" s="7"/>
      <c r="Q39" s="52"/>
      <c r="R39" s="10"/>
      <c r="T39" s="27"/>
    </row>
    <row r="40" spans="1:20" ht="16">
      <c r="A40" s="71"/>
      <c r="B40" s="7"/>
      <c r="C40" s="7"/>
      <c r="D40" s="7"/>
      <c r="E40" s="7"/>
      <c r="F40" s="7"/>
      <c r="G40" s="33"/>
      <c r="H40" s="43"/>
      <c r="I40" s="33"/>
      <c r="J40" s="43"/>
      <c r="K40" s="33"/>
      <c r="L40" s="43"/>
      <c r="M40" s="16"/>
      <c r="N40" s="22"/>
      <c r="O40" s="16"/>
      <c r="P40" s="7"/>
      <c r="Q40" s="52"/>
      <c r="R40" s="10"/>
      <c r="T40" s="27"/>
    </row>
    <row r="41" spans="1:20" ht="16">
      <c r="A41" s="71"/>
      <c r="B41" s="7"/>
      <c r="C41" s="7"/>
      <c r="D41" s="7"/>
      <c r="E41" s="7"/>
      <c r="F41" s="7"/>
      <c r="G41" s="33"/>
      <c r="H41" s="43"/>
      <c r="I41" s="33"/>
      <c r="J41" s="43"/>
      <c r="K41" s="33"/>
      <c r="L41" s="43"/>
      <c r="M41" s="16"/>
      <c r="N41" s="22"/>
      <c r="O41" s="16"/>
      <c r="P41" s="7"/>
      <c r="Q41" s="52"/>
      <c r="R41" s="10"/>
      <c r="T41" s="27"/>
    </row>
    <row r="42" spans="1:20" ht="16">
      <c r="A42" s="71"/>
      <c r="B42" s="7"/>
      <c r="C42" s="7"/>
      <c r="D42" s="7"/>
      <c r="E42" s="7"/>
      <c r="F42" s="7"/>
      <c r="G42" s="33"/>
      <c r="H42" s="43"/>
      <c r="I42" s="33"/>
      <c r="J42" s="43"/>
      <c r="K42" s="33"/>
      <c r="L42" s="43"/>
      <c r="M42" s="16"/>
      <c r="N42" s="22"/>
      <c r="O42" s="16"/>
      <c r="P42" s="7"/>
      <c r="Q42" s="52"/>
      <c r="R42" s="10"/>
      <c r="T42" s="27"/>
    </row>
    <row r="43" spans="1:20" ht="16">
      <c r="A43" s="71"/>
      <c r="B43" s="7"/>
      <c r="C43" s="7"/>
      <c r="D43" s="7"/>
      <c r="E43" s="7"/>
      <c r="F43" s="7"/>
      <c r="G43" s="33"/>
      <c r="H43" s="43"/>
      <c r="I43" s="33"/>
      <c r="J43" s="43"/>
      <c r="K43" s="33"/>
      <c r="L43" s="43"/>
      <c r="M43" s="16"/>
      <c r="N43" s="22"/>
      <c r="O43" s="16"/>
      <c r="P43" s="7"/>
      <c r="Q43" s="52"/>
      <c r="R43" s="10"/>
      <c r="T43" s="27"/>
    </row>
    <row r="44" spans="1:20" ht="16">
      <c r="A44" s="71"/>
      <c r="B44" s="7"/>
      <c r="C44" s="7"/>
      <c r="D44" s="7"/>
      <c r="E44" s="7"/>
      <c r="F44" s="7"/>
      <c r="G44" s="33"/>
      <c r="H44" s="43"/>
      <c r="I44" s="33"/>
      <c r="J44" s="43"/>
      <c r="K44" s="33"/>
      <c r="L44" s="43"/>
      <c r="M44" s="16"/>
      <c r="N44" s="22"/>
      <c r="O44" s="16"/>
      <c r="P44" s="7"/>
      <c r="Q44" s="52"/>
      <c r="R44" s="10"/>
      <c r="T44" s="27"/>
    </row>
    <row r="45" spans="1:20" ht="16">
      <c r="A45" s="71"/>
      <c r="B45" s="7"/>
      <c r="C45" s="7"/>
      <c r="D45" s="7"/>
      <c r="E45" s="7"/>
      <c r="F45" s="7"/>
      <c r="G45" s="33"/>
      <c r="H45" s="43"/>
      <c r="I45" s="33"/>
      <c r="J45" s="43"/>
      <c r="K45" s="33"/>
      <c r="L45" s="43"/>
      <c r="M45" s="16"/>
      <c r="N45" s="22"/>
      <c r="O45" s="16"/>
      <c r="P45" s="7"/>
      <c r="Q45" s="52"/>
      <c r="R45" s="10"/>
      <c r="T45" s="27"/>
    </row>
    <row r="46" spans="1:20" ht="16">
      <c r="A46" s="71"/>
      <c r="B46" s="7"/>
      <c r="C46" s="7"/>
      <c r="D46" s="7"/>
      <c r="E46" s="7"/>
      <c r="F46" s="7"/>
      <c r="G46" s="33"/>
      <c r="H46" s="43"/>
      <c r="I46" s="33"/>
      <c r="J46" s="43"/>
      <c r="K46" s="33"/>
      <c r="L46" s="43"/>
      <c r="M46" s="16"/>
      <c r="N46" s="22"/>
      <c r="O46" s="16"/>
      <c r="P46" s="7"/>
      <c r="Q46" s="52"/>
      <c r="R46" s="10"/>
      <c r="T46" s="27"/>
    </row>
    <row r="47" spans="1:20" ht="17" thickBot="1">
      <c r="A47" s="72"/>
      <c r="B47" s="11"/>
      <c r="C47" s="11"/>
      <c r="D47" s="11"/>
      <c r="E47" s="11"/>
      <c r="F47" s="11"/>
      <c r="G47" s="48"/>
      <c r="H47" s="49"/>
      <c r="I47" s="48"/>
      <c r="J47" s="49"/>
      <c r="K47" s="48"/>
      <c r="L47" s="49"/>
      <c r="M47" s="17"/>
      <c r="N47" s="23"/>
      <c r="O47" s="17"/>
      <c r="P47" s="11"/>
      <c r="Q47" s="53"/>
      <c r="R47" s="12"/>
      <c r="T47" s="27"/>
    </row>
    <row r="48" spans="1:20" ht="16">
      <c r="T48" s="27"/>
    </row>
    <row r="49" spans="20:20" ht="16">
      <c r="T49" s="27"/>
    </row>
    <row r="50" spans="20:20" ht="16">
      <c r="T50" s="27"/>
    </row>
    <row r="51" spans="20:20" ht="16">
      <c r="T51" s="27"/>
    </row>
    <row r="52" spans="20:20" ht="16">
      <c r="T52" s="27"/>
    </row>
    <row r="53" spans="20:20" ht="16">
      <c r="T53" s="27"/>
    </row>
    <row r="54" spans="20:20" ht="16">
      <c r="T54" s="27"/>
    </row>
  </sheetData>
  <sortState ref="A8:R16">
    <sortCondition descending="1" ref="N8:N16"/>
    <sortCondition descending="1" ref="O8:O16"/>
  </sortState>
  <mergeCells count="1">
    <mergeCell ref="C5:I5"/>
  </mergeCells>
  <phoneticPr fontId="0" type="noConversion"/>
  <conditionalFormatting sqref="T8:T54">
    <cfRule type="cellIs" dxfId="13" priority="2" stopIfTrue="1" operator="greaterThan">
      <formula>6.99</formula>
    </cfRule>
  </conditionalFormatting>
  <conditionalFormatting sqref="T8:T54">
    <cfRule type="cellIs" dxfId="12" priority="1" stopIfTrue="1" operator="greaterThan">
      <formula>0.0699</formula>
    </cfRule>
  </conditionalFormatting>
  <pageMargins left="0.25" right="0.25" top="0.75" bottom="0.75" header="0.3" footer="0.3"/>
  <pageSetup scale="73" fitToHeight="0" orientation="landscape" copies="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  <pageSetUpPr fitToPage="1"/>
  </sheetPr>
  <dimension ref="A1:T44"/>
  <sheetViews>
    <sheetView workbookViewId="0">
      <selection activeCell="C8" sqref="C8"/>
    </sheetView>
  </sheetViews>
  <sheetFormatPr baseColWidth="10" defaultColWidth="9.1640625" defaultRowHeight="14"/>
  <cols>
    <col min="1" max="1" width="5.6640625" style="67" customWidth="1"/>
    <col min="2" max="2" width="7.6640625" style="2" customWidth="1"/>
    <col min="3" max="3" width="18" style="2" customWidth="1"/>
    <col min="4" max="4" width="10.1640625" style="2" bestFit="1" customWidth="1"/>
    <col min="5" max="5" width="18.1640625" style="2" customWidth="1"/>
    <col min="6" max="6" width="10.6640625" style="2" bestFit="1" customWidth="1"/>
    <col min="7" max="7" width="8.5" style="30" customWidth="1"/>
    <col min="8" max="8" width="8.5" style="39" customWidth="1"/>
    <col min="9" max="9" width="8.5" style="30" customWidth="1"/>
    <col min="10" max="10" width="8.5" style="39" customWidth="1"/>
    <col min="11" max="11" width="8.5" style="30" customWidth="1"/>
    <col min="12" max="12" width="8.5" style="39" customWidth="1"/>
    <col min="13" max="13" width="9.1640625" style="13"/>
    <col min="14" max="14" width="9.1640625" style="19"/>
    <col min="15" max="15" width="7.83203125" style="13" customWidth="1"/>
    <col min="16" max="17" width="8.33203125" style="2" customWidth="1"/>
    <col min="18" max="18" width="7.6640625" style="2" customWidth="1"/>
    <col min="19" max="19" width="2.1640625" style="2" customWidth="1"/>
    <col min="20" max="20" width="9.1640625" style="26"/>
    <col min="21" max="16384" width="9.1640625" style="2"/>
  </cols>
  <sheetData>
    <row r="1" spans="1:20" ht="21">
      <c r="A1" s="65" t="s">
        <v>34</v>
      </c>
    </row>
    <row r="2" spans="1:20" ht="16">
      <c r="A2" s="66" t="s">
        <v>76</v>
      </c>
      <c r="B2" s="6"/>
      <c r="C2" s="6"/>
      <c r="D2" s="6"/>
      <c r="E2" s="6"/>
      <c r="F2" s="6" t="s">
        <v>8</v>
      </c>
      <c r="G2" s="31" t="s">
        <v>14</v>
      </c>
      <c r="H2" s="64" t="s">
        <v>231</v>
      </c>
      <c r="I2" s="30" t="s">
        <v>232</v>
      </c>
    </row>
    <row r="3" spans="1:20" ht="16">
      <c r="A3" s="66" t="s">
        <v>0</v>
      </c>
      <c r="B3" s="6" t="s">
        <v>17</v>
      </c>
      <c r="C3" s="6"/>
      <c r="D3" s="6"/>
      <c r="E3" s="6"/>
      <c r="F3" s="6"/>
      <c r="G3" s="64" t="s">
        <v>6</v>
      </c>
      <c r="H3" s="64" t="s">
        <v>229</v>
      </c>
      <c r="I3" s="30" t="s">
        <v>230</v>
      </c>
    </row>
    <row r="4" spans="1:20" ht="16">
      <c r="A4" s="66" t="s">
        <v>9</v>
      </c>
      <c r="B4" s="6">
        <v>10</v>
      </c>
      <c r="C4" s="6"/>
      <c r="D4" s="6"/>
      <c r="E4" s="6"/>
      <c r="F4" s="6"/>
      <c r="G4" s="31" t="s">
        <v>26</v>
      </c>
      <c r="H4" s="64" t="s">
        <v>240</v>
      </c>
      <c r="I4" s="30" t="s">
        <v>228</v>
      </c>
      <c r="O4" s="18"/>
    </row>
    <row r="5" spans="1:20" ht="16">
      <c r="C5" s="110" t="s">
        <v>15</v>
      </c>
      <c r="D5" s="110"/>
      <c r="E5" s="110"/>
      <c r="F5" s="110"/>
      <c r="G5" s="110"/>
      <c r="H5" s="110"/>
      <c r="I5" s="110"/>
      <c r="J5" s="40"/>
      <c r="T5" s="28"/>
    </row>
    <row r="6" spans="1:20" ht="15" thickBot="1">
      <c r="A6" s="68"/>
      <c r="B6" s="4"/>
      <c r="C6" s="4"/>
      <c r="D6" s="4"/>
      <c r="E6" s="4"/>
      <c r="F6" s="4"/>
      <c r="G6" s="32"/>
      <c r="H6" s="41"/>
      <c r="I6" s="32"/>
      <c r="J6" s="41"/>
      <c r="K6" s="32"/>
      <c r="L6" s="41"/>
      <c r="M6" s="14"/>
      <c r="N6" s="20">
        <f>340*3</f>
        <v>1020</v>
      </c>
      <c r="O6" s="14"/>
      <c r="P6" s="4"/>
      <c r="Q6" s="4"/>
      <c r="T6" s="28"/>
    </row>
    <row r="7" spans="1:20" ht="16">
      <c r="A7" s="69" t="s">
        <v>12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15" t="s">
        <v>20</v>
      </c>
      <c r="H7" s="42" t="s">
        <v>21</v>
      </c>
      <c r="I7" s="15" t="s">
        <v>22</v>
      </c>
      <c r="J7" s="42" t="s">
        <v>23</v>
      </c>
      <c r="K7" s="15" t="s">
        <v>27</v>
      </c>
      <c r="L7" s="42" t="s">
        <v>28</v>
      </c>
      <c r="M7" s="15" t="s">
        <v>10</v>
      </c>
      <c r="N7" s="21" t="s">
        <v>11</v>
      </c>
      <c r="O7" s="15" t="s">
        <v>24</v>
      </c>
      <c r="P7" s="8" t="s">
        <v>7</v>
      </c>
      <c r="Q7" s="51" t="s">
        <v>29</v>
      </c>
      <c r="R7" s="9" t="s">
        <v>25</v>
      </c>
    </row>
    <row r="8" spans="1:20" ht="16">
      <c r="A8" s="70">
        <v>112</v>
      </c>
      <c r="B8" s="7" t="s">
        <v>234</v>
      </c>
      <c r="C8" s="63" t="s">
        <v>82</v>
      </c>
      <c r="D8" s="63">
        <v>159999</v>
      </c>
      <c r="E8" s="63" t="s">
        <v>90</v>
      </c>
      <c r="F8" s="63">
        <v>1633175</v>
      </c>
      <c r="G8" s="33">
        <v>212.5</v>
      </c>
      <c r="H8" s="43">
        <f t="shared" ref="H8:H14" si="0">G8/($N$6/3)*100</f>
        <v>62.5</v>
      </c>
      <c r="I8" s="33">
        <v>224.5</v>
      </c>
      <c r="J8" s="43">
        <f t="shared" ref="J8:J14" si="1">I8/($N$6/3)*100</f>
        <v>66.029411764705884</v>
      </c>
      <c r="K8" s="33">
        <v>223.5</v>
      </c>
      <c r="L8" s="43">
        <f t="shared" ref="L8:L14" si="2">K8/($N$6/3)*100</f>
        <v>65.735294117647058</v>
      </c>
      <c r="M8" s="16">
        <f t="shared" ref="M8:M13" si="3">G8+I8+K8</f>
        <v>660.5</v>
      </c>
      <c r="N8" s="22">
        <f t="shared" ref="N8:N13" si="4">M8/$N$6*100</f>
        <v>64.754901960784323</v>
      </c>
      <c r="O8" s="16">
        <v>155</v>
      </c>
      <c r="P8" s="70">
        <v>1</v>
      </c>
      <c r="Q8" s="7"/>
      <c r="R8" s="63"/>
      <c r="T8" s="27"/>
    </row>
    <row r="9" spans="1:20" ht="16">
      <c r="A9" s="70">
        <v>109</v>
      </c>
      <c r="B9" s="7" t="s">
        <v>235</v>
      </c>
      <c r="C9" s="63" t="s">
        <v>83</v>
      </c>
      <c r="D9" s="63">
        <v>1610705</v>
      </c>
      <c r="E9" s="63" t="s">
        <v>91</v>
      </c>
      <c r="F9" s="63">
        <v>1630697</v>
      </c>
      <c r="G9" s="33">
        <v>214</v>
      </c>
      <c r="H9" s="43">
        <f t="shared" si="0"/>
        <v>62.941176470588232</v>
      </c>
      <c r="I9" s="33">
        <v>225</v>
      </c>
      <c r="J9" s="43">
        <f t="shared" si="1"/>
        <v>66.17647058823529</v>
      </c>
      <c r="K9" s="33">
        <v>218.5</v>
      </c>
      <c r="L9" s="43">
        <f t="shared" si="2"/>
        <v>64.264705882352942</v>
      </c>
      <c r="M9" s="16">
        <f t="shared" si="3"/>
        <v>657.5</v>
      </c>
      <c r="N9" s="22">
        <f t="shared" si="4"/>
        <v>64.460784313725497</v>
      </c>
      <c r="O9" s="16">
        <v>156</v>
      </c>
      <c r="P9" s="70">
        <v>2</v>
      </c>
      <c r="Q9" s="7"/>
      <c r="R9" s="63"/>
      <c r="T9" s="27"/>
    </row>
    <row r="10" spans="1:20" ht="16">
      <c r="A10" s="70">
        <v>111</v>
      </c>
      <c r="B10" s="7" t="s">
        <v>233</v>
      </c>
      <c r="C10" s="63" t="s">
        <v>81</v>
      </c>
      <c r="D10" s="63">
        <v>307505</v>
      </c>
      <c r="E10" s="63" t="s">
        <v>89</v>
      </c>
      <c r="F10" s="63">
        <v>1432488</v>
      </c>
      <c r="G10" s="33">
        <v>198</v>
      </c>
      <c r="H10" s="43">
        <f t="shared" si="0"/>
        <v>58.235294117647065</v>
      </c>
      <c r="I10" s="33">
        <v>213.5</v>
      </c>
      <c r="J10" s="43">
        <f t="shared" si="1"/>
        <v>62.794117647058826</v>
      </c>
      <c r="K10" s="33">
        <v>206.5</v>
      </c>
      <c r="L10" s="43">
        <f t="shared" si="2"/>
        <v>60.735294117647051</v>
      </c>
      <c r="M10" s="16">
        <f t="shared" si="3"/>
        <v>618</v>
      </c>
      <c r="N10" s="22">
        <f t="shared" si="4"/>
        <v>60.588235294117645</v>
      </c>
      <c r="O10" s="16">
        <v>145</v>
      </c>
      <c r="P10" s="70">
        <v>4</v>
      </c>
      <c r="Q10" s="7"/>
      <c r="R10" s="63"/>
      <c r="T10" s="27"/>
    </row>
    <row r="11" spans="1:20" ht="16">
      <c r="A11" s="70">
        <v>114</v>
      </c>
      <c r="B11" s="7" t="s">
        <v>237</v>
      </c>
      <c r="C11" s="63" t="s">
        <v>85</v>
      </c>
      <c r="D11" s="63">
        <v>1711553</v>
      </c>
      <c r="E11" s="63" t="s">
        <v>97</v>
      </c>
      <c r="F11" s="63">
        <v>1732393</v>
      </c>
      <c r="G11" s="33">
        <v>208</v>
      </c>
      <c r="H11" s="43">
        <f t="shared" si="0"/>
        <v>61.176470588235297</v>
      </c>
      <c r="I11" s="33">
        <v>199.5</v>
      </c>
      <c r="J11" s="43">
        <f t="shared" si="1"/>
        <v>58.676470588235297</v>
      </c>
      <c r="K11" s="33">
        <v>210.5</v>
      </c>
      <c r="L11" s="43">
        <f t="shared" si="2"/>
        <v>61.911764705882355</v>
      </c>
      <c r="M11" s="16">
        <f t="shared" si="3"/>
        <v>618</v>
      </c>
      <c r="N11" s="22">
        <f t="shared" si="4"/>
        <v>60.588235294117645</v>
      </c>
      <c r="O11" s="16">
        <v>148</v>
      </c>
      <c r="P11" s="70">
        <v>3</v>
      </c>
      <c r="Q11" s="7"/>
      <c r="R11" s="63"/>
      <c r="T11" s="27"/>
    </row>
    <row r="12" spans="1:20" ht="16">
      <c r="A12" s="70">
        <v>104</v>
      </c>
      <c r="B12" s="7" t="s">
        <v>239</v>
      </c>
      <c r="C12" s="63" t="s">
        <v>87</v>
      </c>
      <c r="D12" s="63">
        <v>1611212</v>
      </c>
      <c r="E12" s="63" t="s">
        <v>94</v>
      </c>
      <c r="F12" s="63">
        <v>1632006</v>
      </c>
      <c r="G12" s="33">
        <v>202</v>
      </c>
      <c r="H12" s="43">
        <f t="shared" si="0"/>
        <v>59.411764705882355</v>
      </c>
      <c r="I12" s="33">
        <v>185.5</v>
      </c>
      <c r="J12" s="43">
        <f t="shared" si="1"/>
        <v>54.558823529411761</v>
      </c>
      <c r="K12" s="33">
        <v>198.5</v>
      </c>
      <c r="L12" s="43">
        <f t="shared" si="2"/>
        <v>58.382352941176471</v>
      </c>
      <c r="M12" s="16">
        <f t="shared" si="3"/>
        <v>586</v>
      </c>
      <c r="N12" s="22">
        <f t="shared" si="4"/>
        <v>57.450980392156858</v>
      </c>
      <c r="O12" s="16">
        <v>142</v>
      </c>
      <c r="P12" s="70">
        <v>5</v>
      </c>
      <c r="Q12" s="7"/>
      <c r="R12" s="63"/>
      <c r="T12" s="27"/>
    </row>
    <row r="13" spans="1:20" ht="16">
      <c r="A13" s="70">
        <v>113</v>
      </c>
      <c r="B13" s="7" t="s">
        <v>236</v>
      </c>
      <c r="C13" s="55" t="s">
        <v>84</v>
      </c>
      <c r="D13" s="63">
        <v>1414140</v>
      </c>
      <c r="E13" s="55" t="s">
        <v>92</v>
      </c>
      <c r="F13" s="63">
        <v>1432468</v>
      </c>
      <c r="G13" s="33">
        <v>197</v>
      </c>
      <c r="H13" s="43">
        <f t="shared" si="0"/>
        <v>57.941176470588239</v>
      </c>
      <c r="I13" s="33">
        <v>181.5</v>
      </c>
      <c r="J13" s="43">
        <f t="shared" si="1"/>
        <v>53.382352941176471</v>
      </c>
      <c r="K13" s="33">
        <v>199</v>
      </c>
      <c r="L13" s="43">
        <f t="shared" si="2"/>
        <v>58.529411764705884</v>
      </c>
      <c r="M13" s="16">
        <f t="shared" si="3"/>
        <v>577.5</v>
      </c>
      <c r="N13" s="22">
        <f t="shared" si="4"/>
        <v>56.617647058823529</v>
      </c>
      <c r="O13" s="16">
        <v>142</v>
      </c>
      <c r="P13" s="70">
        <v>6</v>
      </c>
      <c r="Q13" s="7"/>
      <c r="R13" s="63"/>
      <c r="T13" s="27"/>
    </row>
    <row r="14" spans="1:20" ht="16">
      <c r="A14" s="70">
        <v>115</v>
      </c>
      <c r="B14" s="7" t="s">
        <v>238</v>
      </c>
      <c r="C14" s="63" t="s">
        <v>86</v>
      </c>
      <c r="D14" s="63">
        <v>403689</v>
      </c>
      <c r="E14" s="55" t="s">
        <v>96</v>
      </c>
      <c r="F14" s="63"/>
      <c r="G14" s="33"/>
      <c r="H14" s="43">
        <f t="shared" si="0"/>
        <v>0</v>
      </c>
      <c r="I14" s="33"/>
      <c r="J14" s="43">
        <f t="shared" si="1"/>
        <v>0</v>
      </c>
      <c r="K14" s="33"/>
      <c r="L14" s="43">
        <f t="shared" si="2"/>
        <v>0</v>
      </c>
      <c r="M14" s="16">
        <f t="shared" ref="M14" si="5">G14+I14+K14</f>
        <v>0</v>
      </c>
      <c r="N14" s="22" t="s">
        <v>352</v>
      </c>
      <c r="O14" s="16" t="s">
        <v>352</v>
      </c>
      <c r="P14" s="70" t="s">
        <v>352</v>
      </c>
      <c r="Q14" s="7"/>
      <c r="R14" s="63"/>
      <c r="T14" s="27"/>
    </row>
    <row r="15" spans="1:20" ht="16">
      <c r="A15" s="71"/>
      <c r="B15" s="7"/>
      <c r="C15" s="7" t="s">
        <v>353</v>
      </c>
      <c r="D15" s="7"/>
      <c r="E15" s="7"/>
      <c r="F15" s="7"/>
      <c r="G15" s="33"/>
      <c r="H15" s="43"/>
      <c r="I15" s="33"/>
      <c r="J15" s="43"/>
      <c r="K15" s="33"/>
      <c r="L15" s="43"/>
      <c r="M15" s="16"/>
      <c r="N15" s="22"/>
      <c r="O15" s="16"/>
      <c r="P15" s="7"/>
      <c r="Q15" s="7"/>
      <c r="R15" s="63"/>
      <c r="T15" s="27"/>
    </row>
    <row r="16" spans="1:20" ht="16">
      <c r="A16" s="71"/>
      <c r="B16" s="7"/>
      <c r="C16" s="7"/>
      <c r="D16" s="7"/>
      <c r="E16" s="7"/>
      <c r="F16" s="7"/>
      <c r="G16" s="33"/>
      <c r="H16" s="43"/>
      <c r="I16" s="33"/>
      <c r="J16" s="43"/>
      <c r="K16" s="33"/>
      <c r="L16" s="43"/>
      <c r="M16" s="16"/>
      <c r="N16" s="22"/>
      <c r="O16" s="16"/>
      <c r="P16" s="7"/>
      <c r="Q16" s="7"/>
      <c r="R16" s="63"/>
      <c r="T16" s="27"/>
    </row>
    <row r="17" spans="1:20" ht="16">
      <c r="A17" s="71"/>
      <c r="B17" s="7"/>
      <c r="C17" s="7"/>
      <c r="D17" s="7"/>
      <c r="E17" s="7"/>
      <c r="F17" s="7"/>
      <c r="G17" s="33"/>
      <c r="H17" s="43"/>
      <c r="I17" s="33"/>
      <c r="J17" s="43"/>
      <c r="K17" s="33"/>
      <c r="L17" s="43"/>
      <c r="M17" s="16"/>
      <c r="N17" s="22"/>
      <c r="O17" s="16"/>
      <c r="P17" s="7"/>
      <c r="Q17" s="7"/>
      <c r="R17" s="63"/>
      <c r="T17" s="27"/>
    </row>
    <row r="18" spans="1:20" ht="16">
      <c r="A18" s="71"/>
      <c r="B18" s="7"/>
      <c r="C18" s="7"/>
      <c r="D18" s="7"/>
      <c r="E18" s="7"/>
      <c r="F18" s="7"/>
      <c r="G18" s="33"/>
      <c r="H18" s="43"/>
      <c r="I18" s="33"/>
      <c r="J18" s="43"/>
      <c r="K18" s="33"/>
      <c r="L18" s="43"/>
      <c r="M18" s="16"/>
      <c r="N18" s="22"/>
      <c r="O18" s="16"/>
      <c r="P18" s="7"/>
      <c r="Q18" s="7"/>
      <c r="R18" s="63"/>
      <c r="T18" s="27"/>
    </row>
    <row r="19" spans="1:20" ht="16">
      <c r="A19" s="71"/>
      <c r="B19" s="7"/>
      <c r="C19" s="7"/>
      <c r="D19" s="7"/>
      <c r="E19" s="7"/>
      <c r="F19" s="7"/>
      <c r="G19" s="33"/>
      <c r="H19" s="43"/>
      <c r="I19" s="33"/>
      <c r="J19" s="43"/>
      <c r="K19" s="33"/>
      <c r="L19" s="43"/>
      <c r="M19" s="16"/>
      <c r="N19" s="22"/>
      <c r="O19" s="16"/>
      <c r="P19" s="7"/>
      <c r="Q19" s="7"/>
      <c r="R19" s="63"/>
      <c r="T19" s="27"/>
    </row>
    <row r="20" spans="1:20" ht="16">
      <c r="A20" s="71"/>
      <c r="B20" s="7"/>
      <c r="C20" s="7"/>
      <c r="D20" s="7"/>
      <c r="E20" s="7"/>
      <c r="F20" s="7"/>
      <c r="G20" s="33"/>
      <c r="H20" s="43"/>
      <c r="I20" s="33"/>
      <c r="J20" s="43"/>
      <c r="K20" s="33"/>
      <c r="L20" s="43"/>
      <c r="M20" s="16"/>
      <c r="N20" s="22"/>
      <c r="O20" s="16"/>
      <c r="P20" s="7"/>
      <c r="Q20" s="7"/>
      <c r="R20" s="63"/>
      <c r="T20" s="27"/>
    </row>
    <row r="21" spans="1:20" ht="16">
      <c r="A21" s="71"/>
      <c r="B21" s="7"/>
      <c r="C21" s="7"/>
      <c r="D21" s="7"/>
      <c r="E21" s="7"/>
      <c r="F21" s="7"/>
      <c r="G21" s="33"/>
      <c r="H21" s="43"/>
      <c r="I21" s="33"/>
      <c r="J21" s="43"/>
      <c r="K21" s="33"/>
      <c r="L21" s="43"/>
      <c r="M21" s="16"/>
      <c r="N21" s="22"/>
      <c r="O21" s="16"/>
      <c r="P21" s="7"/>
      <c r="Q21" s="52"/>
      <c r="R21" s="10"/>
      <c r="T21" s="27"/>
    </row>
    <row r="22" spans="1:20" ht="16">
      <c r="A22" s="71"/>
      <c r="B22" s="7"/>
      <c r="C22" s="7"/>
      <c r="D22" s="7"/>
      <c r="E22" s="7"/>
      <c r="F22" s="7"/>
      <c r="G22" s="33"/>
      <c r="H22" s="43"/>
      <c r="I22" s="33"/>
      <c r="J22" s="43"/>
      <c r="K22" s="33"/>
      <c r="L22" s="43"/>
      <c r="M22" s="16"/>
      <c r="N22" s="22"/>
      <c r="O22" s="16"/>
      <c r="P22" s="7"/>
      <c r="Q22" s="52"/>
      <c r="R22" s="10"/>
      <c r="T22" s="27"/>
    </row>
    <row r="23" spans="1:20" ht="16">
      <c r="A23" s="71"/>
      <c r="B23" s="7"/>
      <c r="C23" s="7"/>
      <c r="D23" s="7"/>
      <c r="E23" s="7"/>
      <c r="F23" s="7"/>
      <c r="G23" s="33"/>
      <c r="H23" s="43"/>
      <c r="I23" s="33"/>
      <c r="J23" s="43"/>
      <c r="K23" s="33"/>
      <c r="L23" s="43"/>
      <c r="M23" s="16"/>
      <c r="N23" s="22"/>
      <c r="O23" s="16"/>
      <c r="P23" s="7"/>
      <c r="Q23" s="52"/>
      <c r="R23" s="10"/>
      <c r="T23" s="27"/>
    </row>
    <row r="24" spans="1:20" ht="16">
      <c r="A24" s="71"/>
      <c r="B24" s="7"/>
      <c r="C24" s="7"/>
      <c r="D24" s="7"/>
      <c r="E24" s="7"/>
      <c r="F24" s="7"/>
      <c r="G24" s="33"/>
      <c r="H24" s="43"/>
      <c r="I24" s="33"/>
      <c r="J24" s="43"/>
      <c r="K24" s="33"/>
      <c r="L24" s="43"/>
      <c r="M24" s="16"/>
      <c r="N24" s="22"/>
      <c r="O24" s="16"/>
      <c r="P24" s="7"/>
      <c r="Q24" s="52"/>
      <c r="R24" s="10"/>
      <c r="T24" s="27"/>
    </row>
    <row r="25" spans="1:20" ht="16">
      <c r="A25" s="71"/>
      <c r="B25" s="7"/>
      <c r="C25" s="7"/>
      <c r="D25" s="7"/>
      <c r="E25" s="7"/>
      <c r="F25" s="7"/>
      <c r="G25" s="33"/>
      <c r="H25" s="43"/>
      <c r="I25" s="33"/>
      <c r="J25" s="43"/>
      <c r="K25" s="33"/>
      <c r="L25" s="43"/>
      <c r="M25" s="16"/>
      <c r="N25" s="22"/>
      <c r="O25" s="16"/>
      <c r="P25" s="7"/>
      <c r="Q25" s="52"/>
      <c r="R25" s="10"/>
      <c r="T25" s="27"/>
    </row>
    <row r="26" spans="1:20" ht="16">
      <c r="A26" s="71"/>
      <c r="B26" s="7"/>
      <c r="C26" s="7"/>
      <c r="D26" s="7"/>
      <c r="E26" s="7"/>
      <c r="F26" s="7"/>
      <c r="G26" s="33"/>
      <c r="H26" s="43"/>
      <c r="I26" s="33"/>
      <c r="J26" s="43"/>
      <c r="K26" s="33"/>
      <c r="L26" s="43"/>
      <c r="M26" s="16"/>
      <c r="N26" s="22"/>
      <c r="O26" s="16"/>
      <c r="P26" s="7"/>
      <c r="Q26" s="52"/>
      <c r="R26" s="10"/>
      <c r="T26" s="27"/>
    </row>
    <row r="27" spans="1:20" ht="16">
      <c r="A27" s="71"/>
      <c r="B27" s="7"/>
      <c r="C27" s="7"/>
      <c r="D27" s="7"/>
      <c r="E27" s="7"/>
      <c r="F27" s="7"/>
      <c r="G27" s="33"/>
      <c r="H27" s="43"/>
      <c r="I27" s="33"/>
      <c r="J27" s="43"/>
      <c r="K27" s="33"/>
      <c r="L27" s="43"/>
      <c r="M27" s="16"/>
      <c r="N27" s="22"/>
      <c r="O27" s="16"/>
      <c r="P27" s="7"/>
      <c r="Q27" s="52"/>
      <c r="R27" s="10"/>
      <c r="T27" s="27"/>
    </row>
    <row r="28" spans="1:20" ht="16">
      <c r="A28" s="71"/>
      <c r="B28" s="7"/>
      <c r="C28" s="7"/>
      <c r="D28" s="7"/>
      <c r="E28" s="7"/>
      <c r="F28" s="7"/>
      <c r="G28" s="33"/>
      <c r="H28" s="43"/>
      <c r="I28" s="33"/>
      <c r="J28" s="43"/>
      <c r="K28" s="33"/>
      <c r="L28" s="43"/>
      <c r="M28" s="16"/>
      <c r="N28" s="22"/>
      <c r="O28" s="16"/>
      <c r="P28" s="7"/>
      <c r="Q28" s="52"/>
      <c r="R28" s="10"/>
      <c r="T28" s="27"/>
    </row>
    <row r="29" spans="1:20" ht="16">
      <c r="A29" s="71"/>
      <c r="B29" s="7"/>
      <c r="C29" s="7"/>
      <c r="D29" s="7"/>
      <c r="E29" s="7"/>
      <c r="F29" s="7"/>
      <c r="G29" s="33"/>
      <c r="H29" s="43"/>
      <c r="I29" s="33"/>
      <c r="J29" s="43"/>
      <c r="K29" s="33"/>
      <c r="L29" s="43"/>
      <c r="M29" s="16"/>
      <c r="N29" s="22"/>
      <c r="O29" s="16"/>
      <c r="P29" s="7"/>
      <c r="Q29" s="52"/>
      <c r="R29" s="10"/>
      <c r="T29" s="27"/>
    </row>
    <row r="30" spans="1:20" ht="16">
      <c r="A30" s="71"/>
      <c r="B30" s="7"/>
      <c r="C30" s="7"/>
      <c r="D30" s="7"/>
      <c r="E30" s="7"/>
      <c r="F30" s="7"/>
      <c r="G30" s="33"/>
      <c r="H30" s="43"/>
      <c r="I30" s="33"/>
      <c r="J30" s="43"/>
      <c r="K30" s="33"/>
      <c r="L30" s="43"/>
      <c r="M30" s="16"/>
      <c r="N30" s="22"/>
      <c r="O30" s="16"/>
      <c r="P30" s="7"/>
      <c r="Q30" s="52"/>
      <c r="R30" s="10"/>
      <c r="T30" s="27"/>
    </row>
    <row r="31" spans="1:20" ht="16">
      <c r="A31" s="71"/>
      <c r="B31" s="7"/>
      <c r="C31" s="7"/>
      <c r="D31" s="7"/>
      <c r="E31" s="7"/>
      <c r="F31" s="7"/>
      <c r="G31" s="33"/>
      <c r="H31" s="43"/>
      <c r="I31" s="33"/>
      <c r="J31" s="43"/>
      <c r="K31" s="33"/>
      <c r="L31" s="43"/>
      <c r="M31" s="16"/>
      <c r="N31" s="22"/>
      <c r="O31" s="16"/>
      <c r="P31" s="7"/>
      <c r="Q31" s="52"/>
      <c r="R31" s="10"/>
      <c r="T31" s="27"/>
    </row>
    <row r="32" spans="1:20" ht="16">
      <c r="A32" s="71"/>
      <c r="B32" s="7"/>
      <c r="C32" s="7"/>
      <c r="D32" s="7"/>
      <c r="E32" s="7"/>
      <c r="F32" s="7"/>
      <c r="G32" s="33"/>
      <c r="H32" s="43"/>
      <c r="I32" s="33"/>
      <c r="J32" s="43"/>
      <c r="K32" s="33"/>
      <c r="L32" s="43"/>
      <c r="M32" s="16"/>
      <c r="N32" s="22"/>
      <c r="O32" s="16"/>
      <c r="P32" s="7"/>
      <c r="Q32" s="52"/>
      <c r="R32" s="10"/>
      <c r="T32" s="27"/>
    </row>
    <row r="33" spans="1:20" ht="16">
      <c r="A33" s="71"/>
      <c r="B33" s="7"/>
      <c r="C33" s="7"/>
      <c r="D33" s="7"/>
      <c r="E33" s="7"/>
      <c r="F33" s="7"/>
      <c r="G33" s="33"/>
      <c r="H33" s="43"/>
      <c r="I33" s="33"/>
      <c r="J33" s="43"/>
      <c r="K33" s="33"/>
      <c r="L33" s="43"/>
      <c r="M33" s="16"/>
      <c r="N33" s="22"/>
      <c r="O33" s="16"/>
      <c r="P33" s="7"/>
      <c r="Q33" s="52"/>
      <c r="R33" s="10"/>
      <c r="T33" s="27"/>
    </row>
    <row r="34" spans="1:20" ht="16">
      <c r="A34" s="71"/>
      <c r="B34" s="7"/>
      <c r="C34" s="7"/>
      <c r="D34" s="7"/>
      <c r="E34" s="7"/>
      <c r="F34" s="7"/>
      <c r="G34" s="33"/>
      <c r="H34" s="43"/>
      <c r="I34" s="33"/>
      <c r="J34" s="43"/>
      <c r="K34" s="33"/>
      <c r="L34" s="43"/>
      <c r="M34" s="16"/>
      <c r="N34" s="22"/>
      <c r="O34" s="16"/>
      <c r="P34" s="7"/>
      <c r="Q34" s="52"/>
      <c r="R34" s="10"/>
      <c r="T34" s="27"/>
    </row>
    <row r="35" spans="1:20" ht="16">
      <c r="A35" s="71"/>
      <c r="B35" s="7"/>
      <c r="C35" s="7"/>
      <c r="D35" s="7"/>
      <c r="E35" s="7"/>
      <c r="F35" s="7"/>
      <c r="G35" s="33"/>
      <c r="H35" s="43"/>
      <c r="I35" s="33"/>
      <c r="J35" s="43"/>
      <c r="K35" s="33"/>
      <c r="L35" s="43"/>
      <c r="M35" s="16"/>
      <c r="N35" s="22"/>
      <c r="O35" s="16"/>
      <c r="P35" s="7"/>
      <c r="Q35" s="52"/>
      <c r="R35" s="10"/>
      <c r="T35" s="27"/>
    </row>
    <row r="36" spans="1:20" ht="16">
      <c r="A36" s="71"/>
      <c r="B36" s="7"/>
      <c r="C36" s="7"/>
      <c r="D36" s="7"/>
      <c r="E36" s="7"/>
      <c r="F36" s="7"/>
      <c r="G36" s="33"/>
      <c r="H36" s="43"/>
      <c r="I36" s="33"/>
      <c r="J36" s="43"/>
      <c r="K36" s="33"/>
      <c r="L36" s="43"/>
      <c r="M36" s="16"/>
      <c r="N36" s="22"/>
      <c r="O36" s="16"/>
      <c r="P36" s="7"/>
      <c r="Q36" s="52"/>
      <c r="R36" s="10"/>
      <c r="T36" s="27"/>
    </row>
    <row r="37" spans="1:20" ht="16">
      <c r="A37" s="71"/>
      <c r="B37" s="7"/>
      <c r="C37" s="7"/>
      <c r="D37" s="7"/>
      <c r="E37" s="7"/>
      <c r="F37" s="7"/>
      <c r="G37" s="33"/>
      <c r="H37" s="43"/>
      <c r="I37" s="33"/>
      <c r="J37" s="43"/>
      <c r="K37" s="33"/>
      <c r="L37" s="43"/>
      <c r="M37" s="16"/>
      <c r="N37" s="22"/>
      <c r="O37" s="16"/>
      <c r="P37" s="7"/>
      <c r="Q37" s="52"/>
      <c r="R37" s="10"/>
      <c r="T37" s="27"/>
    </row>
    <row r="38" spans="1:20" ht="16">
      <c r="A38" s="71"/>
      <c r="B38" s="7"/>
      <c r="C38" s="7"/>
      <c r="D38" s="7"/>
      <c r="E38" s="7"/>
      <c r="F38" s="7"/>
      <c r="G38" s="33"/>
      <c r="H38" s="43"/>
      <c r="I38" s="33"/>
      <c r="J38" s="43"/>
      <c r="K38" s="33"/>
      <c r="L38" s="43"/>
      <c r="M38" s="16"/>
      <c r="N38" s="22"/>
      <c r="O38" s="16"/>
      <c r="P38" s="7"/>
      <c r="Q38" s="52"/>
      <c r="R38" s="10"/>
      <c r="T38" s="27"/>
    </row>
    <row r="39" spans="1:20" ht="16">
      <c r="A39" s="71"/>
      <c r="B39" s="7"/>
      <c r="C39" s="7"/>
      <c r="D39" s="7"/>
      <c r="E39" s="7"/>
      <c r="F39" s="7"/>
      <c r="G39" s="33"/>
      <c r="H39" s="43"/>
      <c r="I39" s="33"/>
      <c r="J39" s="43"/>
      <c r="K39" s="33"/>
      <c r="L39" s="43"/>
      <c r="M39" s="16"/>
      <c r="N39" s="22"/>
      <c r="O39" s="16"/>
      <c r="P39" s="7"/>
      <c r="Q39" s="52"/>
      <c r="R39" s="10"/>
      <c r="T39" s="27"/>
    </row>
    <row r="40" spans="1:20" ht="16">
      <c r="A40" s="71"/>
      <c r="B40" s="7"/>
      <c r="C40" s="7"/>
      <c r="D40" s="7"/>
      <c r="E40" s="7"/>
      <c r="F40" s="7"/>
      <c r="G40" s="33"/>
      <c r="H40" s="43"/>
      <c r="I40" s="33"/>
      <c r="J40" s="43"/>
      <c r="K40" s="33"/>
      <c r="L40" s="43"/>
      <c r="M40" s="16"/>
      <c r="N40" s="22"/>
      <c r="O40" s="16"/>
      <c r="P40" s="7"/>
      <c r="Q40" s="52"/>
      <c r="R40" s="10"/>
      <c r="T40" s="27"/>
    </row>
    <row r="41" spans="1:20" ht="16">
      <c r="A41" s="71"/>
      <c r="B41" s="7"/>
      <c r="C41" s="7"/>
      <c r="D41" s="7"/>
      <c r="E41" s="7"/>
      <c r="F41" s="7"/>
      <c r="G41" s="33"/>
      <c r="H41" s="43"/>
      <c r="I41" s="33"/>
      <c r="J41" s="43"/>
      <c r="K41" s="33"/>
      <c r="L41" s="43"/>
      <c r="M41" s="16"/>
      <c r="N41" s="22"/>
      <c r="O41" s="16"/>
      <c r="P41" s="7"/>
      <c r="Q41" s="52"/>
      <c r="R41" s="10"/>
      <c r="T41" s="27"/>
    </row>
    <row r="42" spans="1:20" ht="16">
      <c r="A42" s="71"/>
      <c r="B42" s="7"/>
      <c r="C42" s="7"/>
      <c r="D42" s="7"/>
      <c r="E42" s="7"/>
      <c r="F42" s="7"/>
      <c r="G42" s="33"/>
      <c r="H42" s="43"/>
      <c r="I42" s="33"/>
      <c r="J42" s="43"/>
      <c r="K42" s="33"/>
      <c r="L42" s="43"/>
      <c r="M42" s="16"/>
      <c r="N42" s="22"/>
      <c r="O42" s="16"/>
      <c r="P42" s="7"/>
      <c r="Q42" s="52"/>
      <c r="R42" s="10"/>
      <c r="T42" s="27"/>
    </row>
    <row r="43" spans="1:20" ht="16">
      <c r="A43" s="71"/>
      <c r="B43" s="7"/>
      <c r="C43" s="7"/>
      <c r="D43" s="7"/>
      <c r="E43" s="7"/>
      <c r="F43" s="7"/>
      <c r="G43" s="33"/>
      <c r="H43" s="43"/>
      <c r="I43" s="33"/>
      <c r="J43" s="43"/>
      <c r="K43" s="33"/>
      <c r="L43" s="43"/>
      <c r="M43" s="16"/>
      <c r="N43" s="22"/>
      <c r="O43" s="16"/>
      <c r="P43" s="7"/>
      <c r="Q43" s="52"/>
      <c r="R43" s="10"/>
      <c r="T43" s="27"/>
    </row>
    <row r="44" spans="1:20" ht="17" thickBot="1">
      <c r="A44" s="72"/>
      <c r="B44" s="11"/>
      <c r="C44" s="11"/>
      <c r="D44" s="11"/>
      <c r="E44" s="11"/>
      <c r="F44" s="11"/>
      <c r="G44" s="48"/>
      <c r="H44" s="49"/>
      <c r="I44" s="48"/>
      <c r="J44" s="49"/>
      <c r="K44" s="48"/>
      <c r="L44" s="49"/>
      <c r="M44" s="17"/>
      <c r="N44" s="23"/>
      <c r="O44" s="17"/>
      <c r="P44" s="11"/>
      <c r="Q44" s="53"/>
      <c r="R44" s="12"/>
      <c r="T44" s="27"/>
    </row>
  </sheetData>
  <sortState ref="A8:R13">
    <sortCondition descending="1" ref="N8:N13"/>
  </sortState>
  <mergeCells count="1">
    <mergeCell ref="C5:I5"/>
  </mergeCells>
  <phoneticPr fontId="0" type="noConversion"/>
  <conditionalFormatting sqref="T8:T44">
    <cfRule type="cellIs" dxfId="11" priority="2" stopIfTrue="1" operator="greaterThan">
      <formula>6.99</formula>
    </cfRule>
  </conditionalFormatting>
  <conditionalFormatting sqref="T8:T44">
    <cfRule type="cellIs" dxfId="10" priority="1" stopIfTrue="1" operator="greaterThan">
      <formula>0.0699</formula>
    </cfRule>
  </conditionalFormatting>
  <pageMargins left="0.25" right="0.25" top="0.75" bottom="0.75" header="0.3" footer="0.3"/>
  <pageSetup scale="7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5"/>
    <pageSetUpPr fitToPage="1"/>
  </sheetPr>
  <dimension ref="A1:T42"/>
  <sheetViews>
    <sheetView workbookViewId="0">
      <selection activeCell="I25" sqref="I25"/>
    </sheetView>
  </sheetViews>
  <sheetFormatPr baseColWidth="10" defaultColWidth="9.1640625" defaultRowHeight="14"/>
  <cols>
    <col min="1" max="1" width="5.6640625" style="67" customWidth="1"/>
    <col min="2" max="2" width="7.6640625" style="2" customWidth="1"/>
    <col min="3" max="3" width="18" style="2" customWidth="1"/>
    <col min="4" max="4" width="10.1640625" style="2" bestFit="1" customWidth="1"/>
    <col min="5" max="5" width="18.1640625" style="2" customWidth="1"/>
    <col min="6" max="6" width="10.6640625" style="2" bestFit="1" customWidth="1"/>
    <col min="7" max="7" width="8.5" style="30" customWidth="1"/>
    <col min="8" max="8" width="8.5" style="39" customWidth="1"/>
    <col min="9" max="9" width="8.5" style="30" customWidth="1"/>
    <col min="10" max="10" width="8.5" style="39" customWidth="1"/>
    <col min="11" max="11" width="8.5" style="30" customWidth="1"/>
    <col min="12" max="12" width="8.5" style="39" customWidth="1"/>
    <col min="13" max="13" width="9.1640625" style="13"/>
    <col min="14" max="14" width="9.1640625" style="19"/>
    <col min="15" max="15" width="7.83203125" style="13" customWidth="1"/>
    <col min="16" max="17" width="8.33203125" style="2" customWidth="1"/>
    <col min="18" max="18" width="7.6640625" style="2" customWidth="1"/>
    <col min="19" max="19" width="2.1640625" style="2" customWidth="1"/>
    <col min="20" max="20" width="9.1640625" style="26"/>
    <col min="21" max="16384" width="9.1640625" style="2"/>
  </cols>
  <sheetData>
    <row r="1" spans="1:20" ht="21">
      <c r="A1" s="65" t="s">
        <v>35</v>
      </c>
    </row>
    <row r="2" spans="1:20" ht="16">
      <c r="A2" s="66" t="s">
        <v>76</v>
      </c>
      <c r="B2" s="6"/>
      <c r="C2" s="6"/>
      <c r="D2" s="6"/>
      <c r="E2" s="6"/>
      <c r="F2" s="6" t="s">
        <v>8</v>
      </c>
      <c r="G2" s="31" t="s">
        <v>14</v>
      </c>
      <c r="H2" s="64" t="s">
        <v>241</v>
      </c>
      <c r="I2" s="30" t="s">
        <v>232</v>
      </c>
    </row>
    <row r="3" spans="1:20" ht="16">
      <c r="A3" s="66" t="s">
        <v>0</v>
      </c>
      <c r="B3" s="6" t="s">
        <v>17</v>
      </c>
      <c r="C3" s="6"/>
      <c r="D3" s="6"/>
      <c r="E3" s="6"/>
      <c r="F3" s="6"/>
      <c r="G3" s="31" t="s">
        <v>6</v>
      </c>
      <c r="H3" s="64" t="s">
        <v>240</v>
      </c>
      <c r="I3" s="30" t="s">
        <v>228</v>
      </c>
    </row>
    <row r="4" spans="1:20" ht="16">
      <c r="A4" s="66" t="s">
        <v>9</v>
      </c>
      <c r="B4" s="6">
        <v>11</v>
      </c>
      <c r="C4" s="6"/>
      <c r="D4" s="6"/>
      <c r="E4" s="6"/>
      <c r="F4" s="6"/>
      <c r="G4" s="31" t="s">
        <v>26</v>
      </c>
      <c r="H4" s="64" t="s">
        <v>242</v>
      </c>
      <c r="I4" s="30" t="s">
        <v>230</v>
      </c>
      <c r="O4" s="18"/>
    </row>
    <row r="5" spans="1:20" ht="16">
      <c r="C5" s="110" t="s">
        <v>15</v>
      </c>
      <c r="D5" s="110"/>
      <c r="E5" s="110"/>
      <c r="F5" s="110"/>
      <c r="G5" s="110"/>
      <c r="H5" s="110"/>
      <c r="I5" s="110"/>
      <c r="J5" s="40"/>
      <c r="T5" s="28"/>
    </row>
    <row r="6" spans="1:20" ht="15" thickBot="1">
      <c r="A6" s="68"/>
      <c r="B6" s="4"/>
      <c r="C6" s="4"/>
      <c r="D6" s="4"/>
      <c r="E6" s="4"/>
      <c r="F6" s="4"/>
      <c r="G6" s="32"/>
      <c r="H6" s="41"/>
      <c r="I6" s="32"/>
      <c r="J6" s="41"/>
      <c r="K6" s="32"/>
      <c r="L6" s="41"/>
      <c r="M6" s="14"/>
      <c r="N6" s="20">
        <f>340*3</f>
        <v>1020</v>
      </c>
      <c r="O6" s="14"/>
      <c r="P6" s="4"/>
      <c r="Q6" s="4"/>
      <c r="T6" s="28"/>
    </row>
    <row r="7" spans="1:20" ht="16">
      <c r="A7" s="69" t="s">
        <v>12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15" t="s">
        <v>20</v>
      </c>
      <c r="H7" s="42" t="s">
        <v>21</v>
      </c>
      <c r="I7" s="15" t="s">
        <v>22</v>
      </c>
      <c r="J7" s="42" t="s">
        <v>23</v>
      </c>
      <c r="K7" s="15" t="s">
        <v>27</v>
      </c>
      <c r="L7" s="42" t="s">
        <v>28</v>
      </c>
      <c r="M7" s="15" t="s">
        <v>10</v>
      </c>
      <c r="N7" s="21" t="s">
        <v>11</v>
      </c>
      <c r="O7" s="15" t="s">
        <v>24</v>
      </c>
      <c r="P7" s="8" t="s">
        <v>7</v>
      </c>
      <c r="Q7" s="51" t="s">
        <v>29</v>
      </c>
      <c r="R7" s="9" t="s">
        <v>25</v>
      </c>
    </row>
    <row r="8" spans="1:20" ht="16">
      <c r="A8" s="71">
        <v>119</v>
      </c>
      <c r="B8" s="7" t="s">
        <v>250</v>
      </c>
      <c r="C8" s="61" t="s">
        <v>218</v>
      </c>
      <c r="D8" s="61">
        <v>366234</v>
      </c>
      <c r="E8" s="61" t="s">
        <v>67</v>
      </c>
      <c r="F8" s="7">
        <v>1730965</v>
      </c>
      <c r="G8" s="33">
        <v>220.5</v>
      </c>
      <c r="H8" s="43">
        <f t="shared" ref="H8:H15" si="0">G8/($N$6/3)*100</f>
        <v>64.852941176470594</v>
      </c>
      <c r="I8" s="33">
        <v>226.5</v>
      </c>
      <c r="J8" s="43">
        <f t="shared" ref="J8:J15" si="1">I8/($N$6/3)*100</f>
        <v>66.617647058823522</v>
      </c>
      <c r="K8" s="33">
        <v>241</v>
      </c>
      <c r="L8" s="43">
        <f t="shared" ref="L8:L15" si="2">K8/($N$6/3)*100</f>
        <v>70.882352941176478</v>
      </c>
      <c r="M8" s="16">
        <f t="shared" ref="M8:M15" si="3">G8+I8+K8</f>
        <v>688</v>
      </c>
      <c r="N8" s="22">
        <f t="shared" ref="N8:N13" si="4">M8/$N$6*100</f>
        <v>67.450980392156865</v>
      </c>
      <c r="O8" s="16">
        <v>163</v>
      </c>
      <c r="P8" s="70">
        <v>1</v>
      </c>
      <c r="Q8" s="52"/>
      <c r="R8" s="10"/>
      <c r="T8" s="27"/>
    </row>
    <row r="9" spans="1:20" ht="16">
      <c r="A9" s="71">
        <v>101</v>
      </c>
      <c r="B9" s="7" t="s">
        <v>248</v>
      </c>
      <c r="C9" s="63" t="s">
        <v>102</v>
      </c>
      <c r="D9" s="63">
        <v>371106</v>
      </c>
      <c r="E9" s="63" t="s">
        <v>107</v>
      </c>
      <c r="F9" s="63">
        <v>54425</v>
      </c>
      <c r="G9" s="33">
        <v>222.5</v>
      </c>
      <c r="H9" s="43">
        <f t="shared" si="0"/>
        <v>65.441176470588232</v>
      </c>
      <c r="I9" s="33">
        <v>214.5</v>
      </c>
      <c r="J9" s="43">
        <f t="shared" si="1"/>
        <v>63.088235294117645</v>
      </c>
      <c r="K9" s="33">
        <v>222.5</v>
      </c>
      <c r="L9" s="43">
        <f t="shared" si="2"/>
        <v>65.441176470588232</v>
      </c>
      <c r="M9" s="16">
        <f t="shared" si="3"/>
        <v>659.5</v>
      </c>
      <c r="N9" s="22">
        <f t="shared" si="4"/>
        <v>64.656862745098039</v>
      </c>
      <c r="O9" s="16">
        <v>156</v>
      </c>
      <c r="P9" s="70">
        <v>2</v>
      </c>
      <c r="Q9" s="52"/>
      <c r="R9" s="10"/>
      <c r="T9" s="27"/>
    </row>
    <row r="10" spans="1:20" ht="16">
      <c r="A10" s="71">
        <v>106</v>
      </c>
      <c r="B10" s="7" t="s">
        <v>245</v>
      </c>
      <c r="C10" s="63" t="s">
        <v>100</v>
      </c>
      <c r="D10" s="63">
        <v>1511837</v>
      </c>
      <c r="E10" s="63" t="s">
        <v>226</v>
      </c>
      <c r="F10" s="63">
        <v>1533100</v>
      </c>
      <c r="G10" s="33">
        <v>217.5</v>
      </c>
      <c r="H10" s="43">
        <f t="shared" si="0"/>
        <v>63.970588235294116</v>
      </c>
      <c r="I10" s="33">
        <v>212</v>
      </c>
      <c r="J10" s="43">
        <f t="shared" si="1"/>
        <v>62.352941176470587</v>
      </c>
      <c r="K10" s="33">
        <v>224</v>
      </c>
      <c r="L10" s="43">
        <f t="shared" si="2"/>
        <v>65.882352941176464</v>
      </c>
      <c r="M10" s="16">
        <f t="shared" si="3"/>
        <v>653.5</v>
      </c>
      <c r="N10" s="22">
        <f t="shared" si="4"/>
        <v>64.068627450980401</v>
      </c>
      <c r="O10" s="16">
        <v>152</v>
      </c>
      <c r="P10" s="70">
        <v>3</v>
      </c>
      <c r="Q10" s="52"/>
      <c r="R10" s="10"/>
      <c r="T10" s="27"/>
    </row>
    <row r="11" spans="1:20" ht="16">
      <c r="A11" s="71">
        <v>102</v>
      </c>
      <c r="B11" s="7" t="s">
        <v>243</v>
      </c>
      <c r="C11" s="63" t="s">
        <v>98</v>
      </c>
      <c r="D11" s="63">
        <v>1414185</v>
      </c>
      <c r="E11" s="63" t="s">
        <v>104</v>
      </c>
      <c r="F11" s="63">
        <v>1433331</v>
      </c>
      <c r="G11" s="33">
        <v>217.5</v>
      </c>
      <c r="H11" s="43">
        <f t="shared" si="0"/>
        <v>63.970588235294116</v>
      </c>
      <c r="I11" s="33">
        <v>213</v>
      </c>
      <c r="J11" s="43">
        <f t="shared" si="1"/>
        <v>62.647058823529413</v>
      </c>
      <c r="K11" s="33">
        <v>217</v>
      </c>
      <c r="L11" s="43">
        <f t="shared" si="2"/>
        <v>63.823529411764703</v>
      </c>
      <c r="M11" s="16">
        <f t="shared" si="3"/>
        <v>647.5</v>
      </c>
      <c r="N11" s="22">
        <f t="shared" si="4"/>
        <v>63.480392156862742</v>
      </c>
      <c r="O11" s="16">
        <v>154</v>
      </c>
      <c r="P11" s="70">
        <v>4</v>
      </c>
      <c r="Q11" s="52"/>
      <c r="R11" s="10"/>
      <c r="T11" s="27"/>
    </row>
    <row r="12" spans="1:20" ht="16">
      <c r="A12" s="71">
        <v>118</v>
      </c>
      <c r="B12" s="7" t="s">
        <v>249</v>
      </c>
      <c r="C12" s="55" t="s">
        <v>103</v>
      </c>
      <c r="D12" s="63">
        <v>21032</v>
      </c>
      <c r="E12" s="55" t="s">
        <v>108</v>
      </c>
      <c r="F12" s="63">
        <v>1432208</v>
      </c>
      <c r="G12" s="33">
        <v>208</v>
      </c>
      <c r="H12" s="43">
        <f t="shared" si="0"/>
        <v>61.176470588235297</v>
      </c>
      <c r="I12" s="33">
        <v>203</v>
      </c>
      <c r="J12" s="43">
        <f t="shared" si="1"/>
        <v>59.705882352941174</v>
      </c>
      <c r="K12" s="33">
        <v>208.5</v>
      </c>
      <c r="L12" s="43">
        <f t="shared" si="2"/>
        <v>61.32352941176471</v>
      </c>
      <c r="M12" s="16">
        <f t="shared" si="3"/>
        <v>619.5</v>
      </c>
      <c r="N12" s="22">
        <f t="shared" si="4"/>
        <v>60.735294117647051</v>
      </c>
      <c r="O12" s="16">
        <v>148</v>
      </c>
      <c r="P12" s="70">
        <v>5</v>
      </c>
      <c r="Q12" s="52"/>
      <c r="R12" s="10"/>
      <c r="T12" s="27"/>
    </row>
    <row r="13" spans="1:20" ht="16">
      <c r="A13" s="71">
        <v>103</v>
      </c>
      <c r="B13" s="7" t="s">
        <v>246</v>
      </c>
      <c r="C13" s="63" t="s">
        <v>101</v>
      </c>
      <c r="D13" s="63">
        <v>400757</v>
      </c>
      <c r="E13" s="63" t="s">
        <v>106</v>
      </c>
      <c r="F13" s="63">
        <v>56701</v>
      </c>
      <c r="G13" s="33">
        <v>199.5</v>
      </c>
      <c r="H13" s="43">
        <f t="shared" si="0"/>
        <v>58.676470588235297</v>
      </c>
      <c r="I13" s="33">
        <v>206</v>
      </c>
      <c r="J13" s="43">
        <f t="shared" si="1"/>
        <v>60.588235294117645</v>
      </c>
      <c r="K13" s="33">
        <v>208.5</v>
      </c>
      <c r="L13" s="43">
        <f t="shared" si="2"/>
        <v>61.32352941176471</v>
      </c>
      <c r="M13" s="16">
        <f t="shared" si="3"/>
        <v>614</v>
      </c>
      <c r="N13" s="22">
        <f t="shared" si="4"/>
        <v>60.196078431372548</v>
      </c>
      <c r="O13" s="16">
        <v>148</v>
      </c>
      <c r="P13" s="70">
        <v>6</v>
      </c>
      <c r="Q13" s="52"/>
      <c r="R13" s="10"/>
      <c r="T13" s="27"/>
    </row>
    <row r="14" spans="1:20" ht="16">
      <c r="A14" s="97">
        <v>116</v>
      </c>
      <c r="B14" s="98" t="s">
        <v>244</v>
      </c>
      <c r="C14" s="99" t="s">
        <v>99</v>
      </c>
      <c r="D14" s="99">
        <v>195383</v>
      </c>
      <c r="E14" s="99" t="s">
        <v>105</v>
      </c>
      <c r="F14" s="99">
        <v>1535991</v>
      </c>
      <c r="G14" s="101"/>
      <c r="H14" s="102">
        <f t="shared" si="0"/>
        <v>0</v>
      </c>
      <c r="I14" s="101"/>
      <c r="J14" s="102">
        <f t="shared" si="1"/>
        <v>0</v>
      </c>
      <c r="K14" s="101"/>
      <c r="L14" s="102">
        <f t="shared" si="2"/>
        <v>0</v>
      </c>
      <c r="M14" s="103">
        <f t="shared" si="3"/>
        <v>0</v>
      </c>
      <c r="N14" s="104">
        <v>0</v>
      </c>
      <c r="O14" s="16"/>
      <c r="P14" s="70" t="s">
        <v>351</v>
      </c>
      <c r="Q14" s="52"/>
      <c r="R14" s="10"/>
      <c r="T14" s="27"/>
    </row>
    <row r="15" spans="1:20" ht="16">
      <c r="A15" s="97">
        <v>117</v>
      </c>
      <c r="B15" s="98" t="s">
        <v>247</v>
      </c>
      <c r="C15" s="99" t="s">
        <v>61</v>
      </c>
      <c r="D15" s="99">
        <v>40088</v>
      </c>
      <c r="E15" s="99" t="s">
        <v>69</v>
      </c>
      <c r="F15" s="99">
        <v>1632511</v>
      </c>
      <c r="G15" s="101"/>
      <c r="H15" s="102">
        <f t="shared" si="0"/>
        <v>0</v>
      </c>
      <c r="I15" s="101"/>
      <c r="J15" s="102">
        <f t="shared" si="1"/>
        <v>0</v>
      </c>
      <c r="K15" s="101"/>
      <c r="L15" s="102">
        <f t="shared" si="2"/>
        <v>0</v>
      </c>
      <c r="M15" s="103">
        <f t="shared" si="3"/>
        <v>0</v>
      </c>
      <c r="N15" s="104">
        <v>0</v>
      </c>
      <c r="O15" s="16"/>
      <c r="P15" s="70" t="s">
        <v>351</v>
      </c>
      <c r="Q15" s="52"/>
      <c r="R15" s="10"/>
      <c r="T15" s="27"/>
    </row>
    <row r="16" spans="1:20" ht="16">
      <c r="A16" s="71"/>
      <c r="B16" s="7"/>
      <c r="C16" s="7"/>
      <c r="D16" s="7"/>
      <c r="E16" s="7"/>
      <c r="F16" s="7"/>
      <c r="G16" s="33"/>
      <c r="H16" s="43"/>
      <c r="I16" s="33"/>
      <c r="J16" s="43"/>
      <c r="K16" s="33"/>
      <c r="L16" s="43"/>
      <c r="M16" s="16"/>
      <c r="N16" s="22"/>
      <c r="O16" s="16"/>
      <c r="P16" s="7"/>
      <c r="Q16" s="52"/>
      <c r="R16" s="10"/>
      <c r="T16" s="27"/>
    </row>
    <row r="17" spans="1:20" ht="16">
      <c r="A17" s="71"/>
      <c r="B17" s="7"/>
      <c r="C17" s="7"/>
      <c r="D17" s="7"/>
      <c r="E17" s="7"/>
      <c r="F17" s="7"/>
      <c r="G17" s="33"/>
      <c r="H17" s="43"/>
      <c r="I17" s="33"/>
      <c r="J17" s="43"/>
      <c r="K17" s="33"/>
      <c r="L17" s="43"/>
      <c r="M17" s="16"/>
      <c r="N17" s="22"/>
      <c r="O17" s="16"/>
      <c r="P17" s="7"/>
      <c r="Q17" s="52"/>
      <c r="R17" s="10"/>
      <c r="T17" s="27"/>
    </row>
    <row r="18" spans="1:20" ht="16">
      <c r="A18" s="71"/>
      <c r="B18" s="7"/>
      <c r="C18" s="7"/>
      <c r="D18" s="7"/>
      <c r="E18" s="7"/>
      <c r="F18" s="7"/>
      <c r="G18" s="33"/>
      <c r="H18" s="43"/>
      <c r="I18" s="33"/>
      <c r="J18" s="43"/>
      <c r="K18" s="33"/>
      <c r="L18" s="43"/>
      <c r="M18" s="16"/>
      <c r="N18" s="22"/>
      <c r="O18" s="16"/>
      <c r="P18" s="7"/>
      <c r="Q18" s="52"/>
      <c r="R18" s="10"/>
      <c r="T18" s="27"/>
    </row>
    <row r="19" spans="1:20" ht="16">
      <c r="A19" s="71"/>
      <c r="B19" s="7"/>
      <c r="C19" s="7"/>
      <c r="D19" s="7"/>
      <c r="E19" s="7"/>
      <c r="F19" s="7"/>
      <c r="G19" s="33"/>
      <c r="H19" s="43"/>
      <c r="I19" s="33"/>
      <c r="J19" s="43"/>
      <c r="K19" s="33"/>
      <c r="L19" s="43"/>
      <c r="M19" s="16"/>
      <c r="N19" s="22"/>
      <c r="O19" s="16"/>
      <c r="P19" s="7"/>
      <c r="Q19" s="52"/>
      <c r="R19" s="10"/>
      <c r="T19" s="27"/>
    </row>
    <row r="20" spans="1:20" ht="16">
      <c r="A20" s="71"/>
      <c r="B20" s="7"/>
      <c r="C20" s="7"/>
      <c r="D20" s="7"/>
      <c r="E20" s="7"/>
      <c r="F20" s="7"/>
      <c r="G20" s="33"/>
      <c r="H20" s="43"/>
      <c r="I20" s="33"/>
      <c r="J20" s="43"/>
      <c r="K20" s="33"/>
      <c r="L20" s="43"/>
      <c r="M20" s="16"/>
      <c r="N20" s="22"/>
      <c r="O20" s="16"/>
      <c r="P20" s="7"/>
      <c r="Q20" s="52"/>
      <c r="R20" s="10"/>
      <c r="T20" s="27"/>
    </row>
    <row r="21" spans="1:20" ht="16">
      <c r="A21" s="71"/>
      <c r="B21" s="7"/>
      <c r="C21" s="7"/>
      <c r="D21" s="7"/>
      <c r="E21" s="7"/>
      <c r="F21" s="7"/>
      <c r="G21" s="33"/>
      <c r="H21" s="43"/>
      <c r="I21" s="33"/>
      <c r="J21" s="43"/>
      <c r="K21" s="33"/>
      <c r="L21" s="43"/>
      <c r="M21" s="16"/>
      <c r="N21" s="22"/>
      <c r="O21" s="16"/>
      <c r="P21" s="7"/>
      <c r="Q21" s="52"/>
      <c r="R21" s="10"/>
      <c r="T21" s="27"/>
    </row>
    <row r="22" spans="1:20" ht="16">
      <c r="A22" s="71"/>
      <c r="B22" s="7"/>
      <c r="C22" s="7"/>
      <c r="D22" s="7"/>
      <c r="E22" s="7"/>
      <c r="F22" s="7"/>
      <c r="G22" s="33"/>
      <c r="H22" s="43"/>
      <c r="I22" s="33"/>
      <c r="J22" s="43"/>
      <c r="K22" s="33"/>
      <c r="L22" s="43"/>
      <c r="M22" s="16"/>
      <c r="N22" s="22"/>
      <c r="O22" s="16"/>
      <c r="P22" s="7"/>
      <c r="Q22" s="52"/>
      <c r="R22" s="10"/>
      <c r="T22" s="27"/>
    </row>
    <row r="23" spans="1:20" ht="16">
      <c r="A23" s="71"/>
      <c r="B23" s="7"/>
      <c r="C23" s="7"/>
      <c r="D23" s="7"/>
      <c r="E23" s="7"/>
      <c r="F23" s="7"/>
      <c r="G23" s="33"/>
      <c r="H23" s="43"/>
      <c r="I23" s="33"/>
      <c r="J23" s="43"/>
      <c r="K23" s="33"/>
      <c r="L23" s="43"/>
      <c r="M23" s="16"/>
      <c r="N23" s="22"/>
      <c r="O23" s="16"/>
      <c r="P23" s="7"/>
      <c r="Q23" s="52"/>
      <c r="R23" s="10"/>
      <c r="T23" s="27"/>
    </row>
    <row r="24" spans="1:20" ht="16">
      <c r="A24" s="71"/>
      <c r="B24" s="7"/>
      <c r="C24" s="7"/>
      <c r="D24" s="7"/>
      <c r="E24" s="7"/>
      <c r="F24" s="7"/>
      <c r="G24" s="33"/>
      <c r="H24" s="43"/>
      <c r="I24" s="33"/>
      <c r="J24" s="43"/>
      <c r="K24" s="33"/>
      <c r="L24" s="43"/>
      <c r="M24" s="16"/>
      <c r="N24" s="22"/>
      <c r="O24" s="16"/>
      <c r="P24" s="7"/>
      <c r="Q24" s="52"/>
      <c r="R24" s="10"/>
      <c r="T24" s="27"/>
    </row>
    <row r="25" spans="1:20" ht="16">
      <c r="A25" s="71"/>
      <c r="B25" s="7"/>
      <c r="C25" s="7"/>
      <c r="D25" s="7"/>
      <c r="E25" s="7"/>
      <c r="F25" s="7"/>
      <c r="G25" s="33"/>
      <c r="H25" s="43"/>
      <c r="I25" s="33"/>
      <c r="J25" s="43"/>
      <c r="K25" s="33"/>
      <c r="L25" s="43"/>
      <c r="M25" s="16"/>
      <c r="N25" s="22"/>
      <c r="O25" s="16"/>
      <c r="P25" s="7"/>
      <c r="Q25" s="52"/>
      <c r="R25" s="10"/>
      <c r="T25" s="27"/>
    </row>
    <row r="26" spans="1:20" ht="16">
      <c r="A26" s="71"/>
      <c r="B26" s="7"/>
      <c r="C26" s="7"/>
      <c r="D26" s="7"/>
      <c r="E26" s="7"/>
      <c r="F26" s="7"/>
      <c r="G26" s="33"/>
      <c r="H26" s="43"/>
      <c r="I26" s="33"/>
      <c r="J26" s="43"/>
      <c r="K26" s="33"/>
      <c r="L26" s="43"/>
      <c r="M26" s="16"/>
      <c r="N26" s="22"/>
      <c r="O26" s="16"/>
      <c r="P26" s="7"/>
      <c r="Q26" s="52"/>
      <c r="R26" s="10"/>
      <c r="T26" s="27"/>
    </row>
    <row r="27" spans="1:20" ht="16">
      <c r="A27" s="71"/>
      <c r="B27" s="7"/>
      <c r="C27" s="7"/>
      <c r="D27" s="7"/>
      <c r="E27" s="7"/>
      <c r="F27" s="7"/>
      <c r="G27" s="33"/>
      <c r="H27" s="43"/>
      <c r="I27" s="33"/>
      <c r="J27" s="43"/>
      <c r="K27" s="33"/>
      <c r="L27" s="43"/>
      <c r="M27" s="16"/>
      <c r="N27" s="22"/>
      <c r="O27" s="16"/>
      <c r="P27" s="7"/>
      <c r="Q27" s="52"/>
      <c r="R27" s="10"/>
      <c r="T27" s="27"/>
    </row>
    <row r="28" spans="1:20" ht="16">
      <c r="A28" s="71"/>
      <c r="B28" s="7"/>
      <c r="C28" s="7"/>
      <c r="D28" s="7"/>
      <c r="E28" s="7"/>
      <c r="F28" s="7"/>
      <c r="G28" s="33"/>
      <c r="H28" s="43"/>
      <c r="I28" s="33"/>
      <c r="J28" s="43"/>
      <c r="K28" s="33"/>
      <c r="L28" s="43"/>
      <c r="M28" s="16"/>
      <c r="N28" s="22"/>
      <c r="O28" s="16"/>
      <c r="P28" s="7"/>
      <c r="Q28" s="52"/>
      <c r="R28" s="10"/>
      <c r="T28" s="27"/>
    </row>
    <row r="29" spans="1:20" ht="16">
      <c r="A29" s="71"/>
      <c r="B29" s="7"/>
      <c r="C29" s="7"/>
      <c r="D29" s="7"/>
      <c r="E29" s="7"/>
      <c r="F29" s="7"/>
      <c r="G29" s="33"/>
      <c r="H29" s="43"/>
      <c r="I29" s="33"/>
      <c r="J29" s="43"/>
      <c r="K29" s="33"/>
      <c r="L29" s="43"/>
      <c r="M29" s="16"/>
      <c r="N29" s="22"/>
      <c r="O29" s="16"/>
      <c r="P29" s="7"/>
      <c r="Q29" s="52"/>
      <c r="R29" s="10"/>
      <c r="T29" s="27"/>
    </row>
    <row r="30" spans="1:20" ht="16">
      <c r="A30" s="71"/>
      <c r="B30" s="7"/>
      <c r="C30" s="7"/>
      <c r="D30" s="7"/>
      <c r="E30" s="7"/>
      <c r="F30" s="7"/>
      <c r="G30" s="33"/>
      <c r="H30" s="43"/>
      <c r="I30" s="33"/>
      <c r="J30" s="43"/>
      <c r="K30" s="33"/>
      <c r="L30" s="43"/>
      <c r="M30" s="16"/>
      <c r="N30" s="22"/>
      <c r="O30" s="16"/>
      <c r="P30" s="7"/>
      <c r="Q30" s="52"/>
      <c r="R30" s="10"/>
      <c r="T30" s="27"/>
    </row>
    <row r="31" spans="1:20" ht="16">
      <c r="A31" s="71"/>
      <c r="B31" s="7"/>
      <c r="C31" s="7"/>
      <c r="D31" s="7"/>
      <c r="E31" s="7"/>
      <c r="F31" s="7"/>
      <c r="G31" s="33"/>
      <c r="H31" s="43"/>
      <c r="I31" s="33"/>
      <c r="J31" s="43"/>
      <c r="K31" s="33"/>
      <c r="L31" s="43"/>
      <c r="M31" s="16"/>
      <c r="N31" s="22"/>
      <c r="O31" s="16"/>
      <c r="P31" s="7"/>
      <c r="Q31" s="52"/>
      <c r="R31" s="10"/>
      <c r="T31" s="27"/>
    </row>
    <row r="32" spans="1:20" ht="16">
      <c r="A32" s="71"/>
      <c r="B32" s="7"/>
      <c r="C32" s="7"/>
      <c r="D32" s="7"/>
      <c r="E32" s="7"/>
      <c r="F32" s="7"/>
      <c r="G32" s="33"/>
      <c r="H32" s="43"/>
      <c r="I32" s="33"/>
      <c r="J32" s="43"/>
      <c r="K32" s="33"/>
      <c r="L32" s="43"/>
      <c r="M32" s="16"/>
      <c r="N32" s="22"/>
      <c r="O32" s="16"/>
      <c r="P32" s="7"/>
      <c r="Q32" s="52"/>
      <c r="R32" s="10"/>
      <c r="T32" s="27"/>
    </row>
    <row r="33" spans="1:20" ht="16">
      <c r="A33" s="71"/>
      <c r="B33" s="7"/>
      <c r="C33" s="7"/>
      <c r="D33" s="7"/>
      <c r="E33" s="7"/>
      <c r="F33" s="7"/>
      <c r="G33" s="33"/>
      <c r="H33" s="43"/>
      <c r="I33" s="33"/>
      <c r="J33" s="43"/>
      <c r="K33" s="33"/>
      <c r="L33" s="43"/>
      <c r="M33" s="16"/>
      <c r="N33" s="22"/>
      <c r="O33" s="16"/>
      <c r="P33" s="7"/>
      <c r="Q33" s="52"/>
      <c r="R33" s="10"/>
      <c r="T33" s="27"/>
    </row>
    <row r="34" spans="1:20" ht="16">
      <c r="A34" s="71"/>
      <c r="B34" s="7"/>
      <c r="C34" s="7"/>
      <c r="D34" s="7"/>
      <c r="E34" s="7"/>
      <c r="F34" s="7"/>
      <c r="G34" s="33"/>
      <c r="H34" s="43"/>
      <c r="I34" s="33"/>
      <c r="J34" s="43"/>
      <c r="K34" s="33"/>
      <c r="L34" s="43"/>
      <c r="M34" s="16"/>
      <c r="N34" s="22"/>
      <c r="O34" s="16"/>
      <c r="P34" s="7"/>
      <c r="Q34" s="52"/>
      <c r="R34" s="10"/>
      <c r="T34" s="27"/>
    </row>
    <row r="35" spans="1:20" ht="16">
      <c r="A35" s="71"/>
      <c r="B35" s="7"/>
      <c r="C35" s="7"/>
      <c r="D35" s="7"/>
      <c r="E35" s="7"/>
      <c r="F35" s="7"/>
      <c r="G35" s="33"/>
      <c r="H35" s="43"/>
      <c r="I35" s="33"/>
      <c r="J35" s="43"/>
      <c r="K35" s="33"/>
      <c r="L35" s="43"/>
      <c r="M35" s="16"/>
      <c r="N35" s="22"/>
      <c r="O35" s="16"/>
      <c r="P35" s="7"/>
      <c r="Q35" s="52"/>
      <c r="R35" s="10"/>
      <c r="T35" s="27"/>
    </row>
    <row r="36" spans="1:20" ht="16">
      <c r="A36" s="71"/>
      <c r="B36" s="7"/>
      <c r="C36" s="7"/>
      <c r="D36" s="7"/>
      <c r="E36" s="7"/>
      <c r="F36" s="7"/>
      <c r="G36" s="33"/>
      <c r="H36" s="43"/>
      <c r="I36" s="33"/>
      <c r="J36" s="43"/>
      <c r="K36" s="33"/>
      <c r="L36" s="43"/>
      <c r="M36" s="16"/>
      <c r="N36" s="22"/>
      <c r="O36" s="16"/>
      <c r="P36" s="7"/>
      <c r="Q36" s="52"/>
      <c r="R36" s="10"/>
      <c r="T36" s="27"/>
    </row>
    <row r="37" spans="1:20" ht="16">
      <c r="A37" s="71"/>
      <c r="B37" s="7"/>
      <c r="C37" s="7"/>
      <c r="D37" s="7"/>
      <c r="E37" s="7"/>
      <c r="F37" s="7"/>
      <c r="G37" s="33"/>
      <c r="H37" s="43"/>
      <c r="I37" s="33"/>
      <c r="J37" s="43"/>
      <c r="K37" s="33"/>
      <c r="L37" s="43"/>
      <c r="M37" s="16"/>
      <c r="N37" s="22"/>
      <c r="O37" s="16"/>
      <c r="P37" s="7"/>
      <c r="Q37" s="52"/>
      <c r="R37" s="10"/>
      <c r="T37" s="27"/>
    </row>
    <row r="38" spans="1:20" ht="16">
      <c r="A38" s="71"/>
      <c r="B38" s="7"/>
      <c r="C38" s="7"/>
      <c r="D38" s="7"/>
      <c r="E38" s="7"/>
      <c r="F38" s="7"/>
      <c r="G38" s="33"/>
      <c r="H38" s="43"/>
      <c r="I38" s="33"/>
      <c r="J38" s="43"/>
      <c r="K38" s="33"/>
      <c r="L38" s="43"/>
      <c r="M38" s="16"/>
      <c r="N38" s="22"/>
      <c r="O38" s="16"/>
      <c r="P38" s="7"/>
      <c r="Q38" s="52"/>
      <c r="R38" s="10"/>
      <c r="T38" s="27"/>
    </row>
    <row r="39" spans="1:20" ht="16">
      <c r="A39" s="71"/>
      <c r="B39" s="7"/>
      <c r="C39" s="7"/>
      <c r="D39" s="7"/>
      <c r="E39" s="7"/>
      <c r="F39" s="7"/>
      <c r="G39" s="33"/>
      <c r="H39" s="43"/>
      <c r="I39" s="33"/>
      <c r="J39" s="43"/>
      <c r="K39" s="33"/>
      <c r="L39" s="43"/>
      <c r="M39" s="16"/>
      <c r="N39" s="22"/>
      <c r="O39" s="16"/>
      <c r="P39" s="7"/>
      <c r="Q39" s="52"/>
      <c r="R39" s="10"/>
      <c r="T39" s="27"/>
    </row>
    <row r="40" spans="1:20" ht="16">
      <c r="A40" s="71"/>
      <c r="B40" s="7"/>
      <c r="C40" s="7"/>
      <c r="D40" s="7"/>
      <c r="E40" s="7"/>
      <c r="F40" s="7"/>
      <c r="G40" s="33"/>
      <c r="H40" s="43"/>
      <c r="I40" s="33"/>
      <c r="J40" s="43"/>
      <c r="K40" s="33"/>
      <c r="L40" s="43"/>
      <c r="M40" s="16"/>
      <c r="N40" s="22"/>
      <c r="O40" s="16"/>
      <c r="P40" s="7"/>
      <c r="Q40" s="52"/>
      <c r="R40" s="10"/>
      <c r="T40" s="27"/>
    </row>
    <row r="41" spans="1:20" ht="16">
      <c r="A41" s="71"/>
      <c r="B41" s="7"/>
      <c r="C41" s="7"/>
      <c r="D41" s="7"/>
      <c r="E41" s="7"/>
      <c r="F41" s="7"/>
      <c r="G41" s="33"/>
      <c r="H41" s="43"/>
      <c r="I41" s="33"/>
      <c r="J41" s="43"/>
      <c r="K41" s="33"/>
      <c r="L41" s="43"/>
      <c r="M41" s="16"/>
      <c r="N41" s="22"/>
      <c r="O41" s="16"/>
      <c r="P41" s="7"/>
      <c r="Q41" s="52"/>
      <c r="R41" s="10"/>
      <c r="T41" s="27"/>
    </row>
    <row r="42" spans="1:20" ht="17" thickBot="1">
      <c r="A42" s="72"/>
      <c r="B42" s="11"/>
      <c r="C42" s="11"/>
      <c r="D42" s="11"/>
      <c r="E42" s="11"/>
      <c r="F42" s="11"/>
      <c r="G42" s="48"/>
      <c r="H42" s="49"/>
      <c r="I42" s="48"/>
      <c r="J42" s="49"/>
      <c r="K42" s="48"/>
      <c r="L42" s="49"/>
      <c r="M42" s="17"/>
      <c r="N42" s="23"/>
      <c r="O42" s="17"/>
      <c r="P42" s="11"/>
      <c r="Q42" s="53"/>
      <c r="R42" s="12"/>
      <c r="T42" s="27"/>
    </row>
  </sheetData>
  <sortState ref="A8:R15">
    <sortCondition descending="1" ref="N8:N15"/>
  </sortState>
  <mergeCells count="1">
    <mergeCell ref="C5:I5"/>
  </mergeCells>
  <phoneticPr fontId="0" type="noConversion"/>
  <conditionalFormatting sqref="T8:T42">
    <cfRule type="cellIs" dxfId="9" priority="2" stopIfTrue="1" operator="greaterThan">
      <formula>6.99</formula>
    </cfRule>
  </conditionalFormatting>
  <conditionalFormatting sqref="T8:T42">
    <cfRule type="cellIs" dxfId="8" priority="1" stopIfTrue="1" operator="greaterThan">
      <formula>0.0699</formula>
    </cfRule>
  </conditionalFormatting>
  <pageMargins left="0.25" right="0.25" top="0.75" bottom="0.75" header="0.3" footer="0.3"/>
  <pageSetup scale="73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9"/>
    <pageSetUpPr fitToPage="1"/>
  </sheetPr>
  <dimension ref="A1:T46"/>
  <sheetViews>
    <sheetView workbookViewId="0">
      <selection activeCell="H20" sqref="H20"/>
    </sheetView>
  </sheetViews>
  <sheetFormatPr baseColWidth="10" defaultColWidth="9.1640625" defaultRowHeight="14"/>
  <cols>
    <col min="1" max="1" width="5.6640625" style="67" customWidth="1"/>
    <col min="2" max="2" width="7.6640625" style="2" customWidth="1"/>
    <col min="3" max="3" width="18" style="2" customWidth="1"/>
    <col min="4" max="4" width="10.1640625" style="2" bestFit="1" customWidth="1"/>
    <col min="5" max="5" width="18.1640625" style="2" customWidth="1"/>
    <col min="6" max="6" width="10.6640625" style="2" bestFit="1" customWidth="1"/>
    <col min="7" max="7" width="8.5" style="30" customWidth="1"/>
    <col min="8" max="8" width="8.5" style="39" customWidth="1"/>
    <col min="9" max="9" width="8.5" style="30" customWidth="1"/>
    <col min="10" max="10" width="8.5" style="39" customWidth="1"/>
    <col min="11" max="11" width="8.5" style="30" customWidth="1"/>
    <col min="12" max="12" width="8.5" style="39" customWidth="1"/>
    <col min="13" max="13" width="9.1640625" style="13"/>
    <col min="14" max="14" width="9.1640625" style="19"/>
    <col min="15" max="15" width="7.83203125" style="13" customWidth="1"/>
    <col min="16" max="17" width="8.33203125" style="2" customWidth="1"/>
    <col min="18" max="18" width="7.6640625" style="2" customWidth="1"/>
    <col min="19" max="19" width="2.1640625" style="2" customWidth="1"/>
    <col min="20" max="20" width="9.1640625" style="26"/>
    <col min="21" max="16384" width="9.1640625" style="2"/>
  </cols>
  <sheetData>
    <row r="1" spans="1:20" ht="21">
      <c r="A1" s="65" t="s">
        <v>36</v>
      </c>
    </row>
    <row r="2" spans="1:20" ht="16">
      <c r="A2" s="66" t="s">
        <v>76</v>
      </c>
      <c r="B2" s="6"/>
      <c r="C2" s="6"/>
      <c r="D2" s="6"/>
      <c r="E2" s="6"/>
      <c r="F2" s="6" t="s">
        <v>8</v>
      </c>
      <c r="G2" s="31" t="s">
        <v>14</v>
      </c>
      <c r="H2" s="64" t="s">
        <v>252</v>
      </c>
      <c r="I2" s="30" t="s">
        <v>232</v>
      </c>
    </row>
    <row r="3" spans="1:20" ht="16">
      <c r="A3" s="66" t="s">
        <v>0</v>
      </c>
      <c r="B3" s="6" t="s">
        <v>18</v>
      </c>
      <c r="C3" s="6"/>
      <c r="D3" s="6"/>
      <c r="E3" s="6"/>
      <c r="F3" s="6"/>
      <c r="G3" s="31" t="s">
        <v>6</v>
      </c>
      <c r="H3" s="64" t="s">
        <v>251</v>
      </c>
      <c r="I3" s="30" t="s">
        <v>228</v>
      </c>
    </row>
    <row r="4" spans="1:20" ht="16">
      <c r="A4" s="66" t="s">
        <v>9</v>
      </c>
      <c r="B4" s="6">
        <v>2</v>
      </c>
      <c r="C4" s="6"/>
      <c r="D4" s="6"/>
      <c r="E4" s="6"/>
      <c r="F4" s="6"/>
      <c r="G4" s="31" t="s">
        <v>26</v>
      </c>
      <c r="H4" s="64" t="s">
        <v>227</v>
      </c>
      <c r="I4" s="30" t="s">
        <v>228</v>
      </c>
      <c r="O4" s="18"/>
    </row>
    <row r="5" spans="1:20" ht="16">
      <c r="C5" s="110" t="s">
        <v>15</v>
      </c>
      <c r="D5" s="110"/>
      <c r="E5" s="110"/>
      <c r="F5" s="110"/>
      <c r="G5" s="110"/>
      <c r="H5" s="110"/>
      <c r="I5" s="110"/>
      <c r="J5" s="40"/>
      <c r="T5" s="28"/>
    </row>
    <row r="6" spans="1:20" ht="15" thickBot="1">
      <c r="A6" s="68"/>
      <c r="B6" s="4"/>
      <c r="C6" s="4"/>
      <c r="D6" s="4"/>
      <c r="E6" s="4"/>
      <c r="F6" s="4"/>
      <c r="G6" s="32"/>
      <c r="H6" s="41"/>
      <c r="I6" s="32"/>
      <c r="J6" s="41"/>
      <c r="K6" s="32"/>
      <c r="L6" s="41"/>
      <c r="M6" s="14"/>
      <c r="N6" s="20">
        <f>340*3</f>
        <v>1020</v>
      </c>
      <c r="O6" s="14"/>
      <c r="P6" s="4"/>
      <c r="Q6" s="4"/>
      <c r="T6" s="28"/>
    </row>
    <row r="7" spans="1:20" ht="16">
      <c r="A7" s="69" t="s">
        <v>12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15" t="s">
        <v>20</v>
      </c>
      <c r="H7" s="42" t="s">
        <v>21</v>
      </c>
      <c r="I7" s="15" t="s">
        <v>22</v>
      </c>
      <c r="J7" s="42" t="s">
        <v>23</v>
      </c>
      <c r="K7" s="15" t="s">
        <v>27</v>
      </c>
      <c r="L7" s="42" t="s">
        <v>28</v>
      </c>
      <c r="M7" s="15" t="s">
        <v>10</v>
      </c>
      <c r="N7" s="21" t="s">
        <v>11</v>
      </c>
      <c r="O7" s="15" t="s">
        <v>24</v>
      </c>
      <c r="P7" s="8" t="s">
        <v>7</v>
      </c>
      <c r="Q7" s="51" t="s">
        <v>29</v>
      </c>
      <c r="R7" s="9" t="s">
        <v>25</v>
      </c>
    </row>
    <row r="8" spans="1:20" ht="16">
      <c r="A8" s="71">
        <v>126</v>
      </c>
      <c r="B8" s="7" t="s">
        <v>257</v>
      </c>
      <c r="C8" s="63" t="s">
        <v>44</v>
      </c>
      <c r="D8" s="7">
        <v>1410461</v>
      </c>
      <c r="E8" s="63" t="s">
        <v>53</v>
      </c>
      <c r="F8" s="7">
        <v>1430587</v>
      </c>
      <c r="G8" s="33">
        <v>216.5</v>
      </c>
      <c r="H8" s="43">
        <f t="shared" ref="H8:H16" si="0">G8/($N$6/3)*100</f>
        <v>63.67647058823529</v>
      </c>
      <c r="I8" s="33">
        <v>215</v>
      </c>
      <c r="J8" s="43">
        <f t="shared" ref="J8:J16" si="1">I8/($N$6/3)*100</f>
        <v>63.235294117647058</v>
      </c>
      <c r="K8" s="33">
        <v>223.5</v>
      </c>
      <c r="L8" s="43">
        <f t="shared" ref="L8:L16" si="2">K8/($N$6/3)*100</f>
        <v>65.735294117647058</v>
      </c>
      <c r="M8" s="16">
        <f t="shared" ref="M8:M16" si="3">G8+I8+K8</f>
        <v>655</v>
      </c>
      <c r="N8" s="22">
        <f t="shared" ref="N8:N16" si="4">M8/$N$6*100</f>
        <v>64.215686274509807</v>
      </c>
      <c r="O8" s="16">
        <v>157</v>
      </c>
      <c r="P8" s="70">
        <v>1</v>
      </c>
      <c r="Q8" s="52"/>
      <c r="R8" s="10"/>
      <c r="T8" s="27"/>
    </row>
    <row r="9" spans="1:20" ht="16">
      <c r="A9" s="71">
        <v>123</v>
      </c>
      <c r="B9" s="7" t="s">
        <v>254</v>
      </c>
      <c r="C9" s="63" t="s">
        <v>41</v>
      </c>
      <c r="D9" s="7">
        <v>240958</v>
      </c>
      <c r="E9" s="63" t="s">
        <v>50</v>
      </c>
      <c r="F9" s="7">
        <v>58325</v>
      </c>
      <c r="G9" s="33">
        <v>210.5</v>
      </c>
      <c r="H9" s="43">
        <f t="shared" si="0"/>
        <v>61.911764705882355</v>
      </c>
      <c r="I9" s="33">
        <v>213.5</v>
      </c>
      <c r="J9" s="43">
        <f t="shared" si="1"/>
        <v>62.794117647058826</v>
      </c>
      <c r="K9" s="33">
        <v>217</v>
      </c>
      <c r="L9" s="43">
        <f t="shared" si="2"/>
        <v>63.823529411764703</v>
      </c>
      <c r="M9" s="16">
        <f t="shared" si="3"/>
        <v>641</v>
      </c>
      <c r="N9" s="22">
        <f t="shared" si="4"/>
        <v>62.843137254901961</v>
      </c>
      <c r="O9" s="16">
        <v>155</v>
      </c>
      <c r="P9" s="70">
        <v>2</v>
      </c>
      <c r="Q9" s="52"/>
      <c r="R9" s="10"/>
      <c r="T9" s="27"/>
    </row>
    <row r="10" spans="1:20" ht="16">
      <c r="A10" s="71">
        <v>121</v>
      </c>
      <c r="B10" s="7" t="s">
        <v>260</v>
      </c>
      <c r="C10" s="63" t="s">
        <v>47</v>
      </c>
      <c r="D10" s="7">
        <v>1612121</v>
      </c>
      <c r="E10" s="63" t="s">
        <v>56</v>
      </c>
      <c r="F10" s="63">
        <v>60288</v>
      </c>
      <c r="G10" s="33">
        <v>210</v>
      </c>
      <c r="H10" s="43">
        <f t="shared" si="0"/>
        <v>61.764705882352942</v>
      </c>
      <c r="I10" s="33">
        <v>216.5</v>
      </c>
      <c r="J10" s="43">
        <f t="shared" si="1"/>
        <v>63.67647058823529</v>
      </c>
      <c r="K10" s="33">
        <v>213.5</v>
      </c>
      <c r="L10" s="43">
        <f t="shared" si="2"/>
        <v>62.794117647058826</v>
      </c>
      <c r="M10" s="16">
        <f t="shared" si="3"/>
        <v>640</v>
      </c>
      <c r="N10" s="22">
        <f t="shared" si="4"/>
        <v>62.745098039215684</v>
      </c>
      <c r="O10" s="16">
        <v>154</v>
      </c>
      <c r="P10" s="70">
        <v>3</v>
      </c>
      <c r="Q10" s="52" t="s">
        <v>29</v>
      </c>
      <c r="R10" s="10"/>
      <c r="T10" s="27"/>
    </row>
    <row r="11" spans="1:20" ht="16">
      <c r="A11" s="71">
        <v>122</v>
      </c>
      <c r="B11" s="7" t="s">
        <v>253</v>
      </c>
      <c r="C11" s="63" t="s">
        <v>40</v>
      </c>
      <c r="D11" s="7">
        <v>1410913</v>
      </c>
      <c r="E11" s="63" t="s">
        <v>49</v>
      </c>
      <c r="F11" s="7">
        <v>1431286</v>
      </c>
      <c r="G11" s="33">
        <v>212</v>
      </c>
      <c r="H11" s="43">
        <f t="shared" si="0"/>
        <v>62.352941176470587</v>
      </c>
      <c r="I11" s="33">
        <v>213.5</v>
      </c>
      <c r="J11" s="43">
        <f t="shared" si="1"/>
        <v>62.794117647058826</v>
      </c>
      <c r="K11" s="33">
        <v>211.5</v>
      </c>
      <c r="L11" s="43">
        <f t="shared" si="2"/>
        <v>62.205882352941174</v>
      </c>
      <c r="M11" s="16">
        <f t="shared" si="3"/>
        <v>637</v>
      </c>
      <c r="N11" s="22">
        <f t="shared" si="4"/>
        <v>62.450980392156865</v>
      </c>
      <c r="O11" s="16">
        <v>151</v>
      </c>
      <c r="P11" s="70">
        <v>4</v>
      </c>
      <c r="Q11" s="52"/>
      <c r="R11" s="10"/>
      <c r="T11" s="27"/>
    </row>
    <row r="12" spans="1:20" ht="16">
      <c r="A12" s="71">
        <v>108</v>
      </c>
      <c r="B12" s="7" t="s">
        <v>261</v>
      </c>
      <c r="C12" s="63" t="s">
        <v>48</v>
      </c>
      <c r="D12" s="7">
        <v>1510879</v>
      </c>
      <c r="E12" s="63" t="s">
        <v>57</v>
      </c>
      <c r="F12" s="7">
        <v>1531088</v>
      </c>
      <c r="G12" s="33">
        <v>211.5</v>
      </c>
      <c r="H12" s="43">
        <f t="shared" si="0"/>
        <v>62.205882352941174</v>
      </c>
      <c r="I12" s="33">
        <v>212</v>
      </c>
      <c r="J12" s="43">
        <f t="shared" si="1"/>
        <v>62.352941176470587</v>
      </c>
      <c r="K12" s="33">
        <v>208.5</v>
      </c>
      <c r="L12" s="43">
        <f t="shared" si="2"/>
        <v>61.32352941176471</v>
      </c>
      <c r="M12" s="16">
        <f t="shared" si="3"/>
        <v>632</v>
      </c>
      <c r="N12" s="22">
        <f t="shared" si="4"/>
        <v>61.96078431372549</v>
      </c>
      <c r="O12" s="16">
        <v>150</v>
      </c>
      <c r="P12" s="70">
        <v>5</v>
      </c>
      <c r="Q12" s="52" t="s">
        <v>29</v>
      </c>
      <c r="R12" s="10"/>
      <c r="T12" s="27"/>
    </row>
    <row r="13" spans="1:20" ht="16">
      <c r="A13" s="71">
        <v>125</v>
      </c>
      <c r="B13" s="7" t="s">
        <v>256</v>
      </c>
      <c r="C13" s="63" t="s">
        <v>43</v>
      </c>
      <c r="D13" s="7">
        <v>369748</v>
      </c>
      <c r="E13" s="63" t="s">
        <v>52</v>
      </c>
      <c r="F13" s="7">
        <v>58486</v>
      </c>
      <c r="G13" s="33">
        <v>207.5</v>
      </c>
      <c r="H13" s="43">
        <f t="shared" si="0"/>
        <v>61.029411764705884</v>
      </c>
      <c r="I13" s="33">
        <v>209.5</v>
      </c>
      <c r="J13" s="43">
        <f t="shared" si="1"/>
        <v>61.617647058823536</v>
      </c>
      <c r="K13" s="33">
        <v>211</v>
      </c>
      <c r="L13" s="43">
        <f t="shared" si="2"/>
        <v>62.058823529411768</v>
      </c>
      <c r="M13" s="16">
        <f t="shared" si="3"/>
        <v>628</v>
      </c>
      <c r="N13" s="22">
        <f t="shared" si="4"/>
        <v>61.568627450980394</v>
      </c>
      <c r="O13" s="16">
        <v>153</v>
      </c>
      <c r="P13" s="70">
        <v>6</v>
      </c>
      <c r="Q13" s="52"/>
      <c r="R13" s="10"/>
      <c r="T13" s="27"/>
    </row>
    <row r="14" spans="1:20" ht="16">
      <c r="A14" s="71">
        <v>124</v>
      </c>
      <c r="B14" s="7" t="s">
        <v>255</v>
      </c>
      <c r="C14" s="63" t="s">
        <v>42</v>
      </c>
      <c r="D14" s="7">
        <v>1710945</v>
      </c>
      <c r="E14" s="55" t="s">
        <v>51</v>
      </c>
      <c r="F14" s="7">
        <v>1731679</v>
      </c>
      <c r="G14" s="33">
        <v>213</v>
      </c>
      <c r="H14" s="43">
        <f t="shared" si="0"/>
        <v>62.647058823529413</v>
      </c>
      <c r="I14" s="33">
        <v>201.5</v>
      </c>
      <c r="J14" s="43">
        <f t="shared" si="1"/>
        <v>59.264705882352942</v>
      </c>
      <c r="K14" s="33">
        <v>198</v>
      </c>
      <c r="L14" s="43">
        <f t="shared" si="2"/>
        <v>58.235294117647065</v>
      </c>
      <c r="M14" s="16">
        <f t="shared" si="3"/>
        <v>612.5</v>
      </c>
      <c r="N14" s="22">
        <f t="shared" si="4"/>
        <v>60.049019607843135</v>
      </c>
      <c r="O14" s="16">
        <v>145</v>
      </c>
      <c r="P14" s="70">
        <v>7</v>
      </c>
      <c r="Q14" s="52"/>
      <c r="R14" s="10"/>
      <c r="T14" s="27"/>
    </row>
    <row r="15" spans="1:20" ht="16">
      <c r="A15" s="71">
        <v>127</v>
      </c>
      <c r="B15" s="7" t="s">
        <v>258</v>
      </c>
      <c r="C15" s="63" t="s">
        <v>45</v>
      </c>
      <c r="D15" s="7">
        <v>261181</v>
      </c>
      <c r="E15" s="63" t="s">
        <v>54</v>
      </c>
      <c r="F15" s="7">
        <v>1432491</v>
      </c>
      <c r="G15" s="33">
        <v>195.5</v>
      </c>
      <c r="H15" s="43">
        <f t="shared" si="0"/>
        <v>57.499999999999993</v>
      </c>
      <c r="I15" s="33">
        <v>195.5</v>
      </c>
      <c r="J15" s="43">
        <f t="shared" si="1"/>
        <v>57.499999999999993</v>
      </c>
      <c r="K15" s="33">
        <v>201</v>
      </c>
      <c r="L15" s="43">
        <f t="shared" si="2"/>
        <v>59.117647058823529</v>
      </c>
      <c r="M15" s="16">
        <f t="shared" si="3"/>
        <v>592</v>
      </c>
      <c r="N15" s="22">
        <f t="shared" si="4"/>
        <v>58.039215686274517</v>
      </c>
      <c r="O15" s="16">
        <v>139</v>
      </c>
      <c r="P15" s="70">
        <v>8</v>
      </c>
      <c r="Q15" s="52"/>
      <c r="R15" s="10"/>
      <c r="T15" s="27"/>
    </row>
    <row r="16" spans="1:20" ht="16">
      <c r="A16" s="71">
        <v>128</v>
      </c>
      <c r="B16" s="7" t="s">
        <v>259</v>
      </c>
      <c r="C16" s="63" t="s">
        <v>46</v>
      </c>
      <c r="D16" s="7">
        <v>225827</v>
      </c>
      <c r="E16" s="63" t="s">
        <v>55</v>
      </c>
      <c r="F16" s="7">
        <v>59906</v>
      </c>
      <c r="G16" s="33"/>
      <c r="H16" s="43">
        <f t="shared" si="0"/>
        <v>0</v>
      </c>
      <c r="I16" s="33"/>
      <c r="J16" s="43">
        <f t="shared" si="1"/>
        <v>0</v>
      </c>
      <c r="K16" s="33"/>
      <c r="L16" s="43">
        <f t="shared" si="2"/>
        <v>0</v>
      </c>
      <c r="M16" s="16">
        <f t="shared" si="3"/>
        <v>0</v>
      </c>
      <c r="N16" s="22">
        <f t="shared" si="4"/>
        <v>0</v>
      </c>
      <c r="O16" s="16"/>
      <c r="P16" s="70" t="s">
        <v>351</v>
      </c>
      <c r="Q16" s="52"/>
      <c r="R16" s="10"/>
      <c r="T16" s="27"/>
    </row>
    <row r="17" spans="1:20" ht="16">
      <c r="A17" s="71"/>
      <c r="B17" s="7"/>
      <c r="C17" s="7"/>
      <c r="D17" s="7"/>
      <c r="E17" s="7"/>
      <c r="F17" s="7"/>
      <c r="G17" s="33"/>
      <c r="H17" s="43"/>
      <c r="I17" s="33"/>
      <c r="J17" s="43"/>
      <c r="K17" s="33"/>
      <c r="L17" s="43"/>
      <c r="M17" s="16"/>
      <c r="N17" s="22"/>
      <c r="O17" s="16"/>
      <c r="P17" s="7"/>
      <c r="Q17" s="52"/>
      <c r="R17" s="10"/>
      <c r="T17" s="27"/>
    </row>
    <row r="18" spans="1:20" ht="16">
      <c r="A18" s="71"/>
      <c r="B18" s="7"/>
      <c r="C18" s="7"/>
      <c r="D18" s="7"/>
      <c r="E18" s="7"/>
      <c r="F18" s="7"/>
      <c r="G18" s="33"/>
      <c r="H18" s="43"/>
      <c r="I18" s="33"/>
      <c r="J18" s="43"/>
      <c r="K18" s="33"/>
      <c r="L18" s="43"/>
      <c r="M18" s="16"/>
      <c r="N18" s="22"/>
      <c r="O18" s="16"/>
      <c r="P18" s="7"/>
      <c r="Q18" s="52"/>
      <c r="R18" s="10"/>
      <c r="T18" s="27"/>
    </row>
    <row r="19" spans="1:20" ht="16">
      <c r="A19" s="71"/>
      <c r="B19" s="7"/>
      <c r="C19" s="7"/>
      <c r="D19" s="7"/>
      <c r="E19" s="7"/>
      <c r="F19" s="7"/>
      <c r="G19" s="33"/>
      <c r="H19" s="43"/>
      <c r="I19" s="33"/>
      <c r="J19" s="43"/>
      <c r="K19" s="33"/>
      <c r="L19" s="43"/>
      <c r="M19" s="16"/>
      <c r="N19" s="22"/>
      <c r="O19" s="16"/>
      <c r="P19" s="7"/>
      <c r="Q19" s="52"/>
      <c r="R19" s="10"/>
      <c r="T19" s="27"/>
    </row>
    <row r="20" spans="1:20" ht="16">
      <c r="A20" s="71"/>
      <c r="B20" s="7"/>
      <c r="C20" s="7"/>
      <c r="D20" s="7"/>
      <c r="E20" s="7"/>
      <c r="F20" s="7"/>
      <c r="G20" s="33"/>
      <c r="H20" s="43"/>
      <c r="I20" s="33"/>
      <c r="J20" s="43"/>
      <c r="K20" s="33"/>
      <c r="L20" s="43"/>
      <c r="M20" s="16"/>
      <c r="N20" s="22"/>
      <c r="O20" s="16"/>
      <c r="P20" s="7"/>
      <c r="Q20" s="52"/>
      <c r="R20" s="10"/>
      <c r="T20" s="27"/>
    </row>
    <row r="21" spans="1:20" ht="16">
      <c r="A21" s="71"/>
      <c r="B21" s="7"/>
      <c r="C21" s="7"/>
      <c r="D21" s="7"/>
      <c r="E21" s="7"/>
      <c r="F21" s="7"/>
      <c r="G21" s="33"/>
      <c r="H21" s="43"/>
      <c r="I21" s="33"/>
      <c r="J21" s="43"/>
      <c r="K21" s="33"/>
      <c r="L21" s="43"/>
      <c r="M21" s="16"/>
      <c r="N21" s="22"/>
      <c r="O21" s="16"/>
      <c r="P21" s="7"/>
      <c r="Q21" s="52"/>
      <c r="R21" s="10"/>
      <c r="T21" s="27"/>
    </row>
    <row r="22" spans="1:20" ht="16">
      <c r="A22" s="71"/>
      <c r="B22" s="7"/>
      <c r="C22" s="7"/>
      <c r="D22" s="7"/>
      <c r="E22" s="7"/>
      <c r="F22" s="7"/>
      <c r="G22" s="33"/>
      <c r="H22" s="43"/>
      <c r="I22" s="33"/>
      <c r="J22" s="43"/>
      <c r="K22" s="33"/>
      <c r="L22" s="43"/>
      <c r="M22" s="16"/>
      <c r="N22" s="22"/>
      <c r="O22" s="16"/>
      <c r="P22" s="7"/>
      <c r="Q22" s="52"/>
      <c r="R22" s="10"/>
      <c r="T22" s="27"/>
    </row>
    <row r="23" spans="1:20" ht="16">
      <c r="A23" s="71"/>
      <c r="B23" s="7"/>
      <c r="C23" s="7"/>
      <c r="D23" s="7"/>
      <c r="E23" s="7"/>
      <c r="F23" s="7"/>
      <c r="G23" s="33"/>
      <c r="H23" s="43"/>
      <c r="I23" s="33"/>
      <c r="J23" s="43"/>
      <c r="K23" s="33"/>
      <c r="L23" s="43"/>
      <c r="M23" s="16"/>
      <c r="N23" s="22"/>
      <c r="O23" s="16"/>
      <c r="P23" s="7"/>
      <c r="Q23" s="52"/>
      <c r="R23" s="10"/>
      <c r="T23" s="27"/>
    </row>
    <row r="24" spans="1:20" ht="16">
      <c r="A24" s="71"/>
      <c r="B24" s="7"/>
      <c r="C24" s="7"/>
      <c r="D24" s="7"/>
      <c r="E24" s="7"/>
      <c r="F24" s="7"/>
      <c r="G24" s="33"/>
      <c r="H24" s="43"/>
      <c r="I24" s="33"/>
      <c r="J24" s="43"/>
      <c r="K24" s="33"/>
      <c r="L24" s="43"/>
      <c r="M24" s="16"/>
      <c r="N24" s="22"/>
      <c r="O24" s="16"/>
      <c r="P24" s="7"/>
      <c r="Q24" s="52"/>
      <c r="R24" s="10"/>
      <c r="T24" s="27"/>
    </row>
    <row r="25" spans="1:20" ht="16">
      <c r="A25" s="71"/>
      <c r="B25" s="7"/>
      <c r="C25" s="7"/>
      <c r="D25" s="7"/>
      <c r="E25" s="7"/>
      <c r="F25" s="7"/>
      <c r="G25" s="33"/>
      <c r="H25" s="43"/>
      <c r="I25" s="33"/>
      <c r="J25" s="43"/>
      <c r="K25" s="33"/>
      <c r="L25" s="43"/>
      <c r="M25" s="16"/>
      <c r="N25" s="22"/>
      <c r="O25" s="16"/>
      <c r="P25" s="7"/>
      <c r="Q25" s="52"/>
      <c r="R25" s="10"/>
      <c r="T25" s="27"/>
    </row>
    <row r="26" spans="1:20" ht="16">
      <c r="A26" s="71"/>
      <c r="B26" s="7"/>
      <c r="C26" s="7"/>
      <c r="D26" s="7"/>
      <c r="E26" s="7"/>
      <c r="F26" s="7"/>
      <c r="G26" s="33"/>
      <c r="H26" s="43"/>
      <c r="I26" s="33"/>
      <c r="J26" s="43"/>
      <c r="K26" s="33"/>
      <c r="L26" s="43"/>
      <c r="M26" s="16"/>
      <c r="N26" s="22"/>
      <c r="O26" s="16"/>
      <c r="P26" s="7"/>
      <c r="Q26" s="52"/>
      <c r="R26" s="10"/>
      <c r="T26" s="27"/>
    </row>
    <row r="27" spans="1:20" ht="16">
      <c r="A27" s="71"/>
      <c r="B27" s="7"/>
      <c r="C27" s="7"/>
      <c r="D27" s="7"/>
      <c r="E27" s="7"/>
      <c r="F27" s="7"/>
      <c r="G27" s="33"/>
      <c r="H27" s="43"/>
      <c r="I27" s="33"/>
      <c r="J27" s="43"/>
      <c r="K27" s="33"/>
      <c r="L27" s="43"/>
      <c r="M27" s="16"/>
      <c r="N27" s="22"/>
      <c r="O27" s="16"/>
      <c r="P27" s="7"/>
      <c r="Q27" s="52"/>
      <c r="R27" s="10"/>
      <c r="T27" s="27"/>
    </row>
    <row r="28" spans="1:20" ht="16">
      <c r="A28" s="71"/>
      <c r="B28" s="7"/>
      <c r="C28" s="7"/>
      <c r="D28" s="7"/>
      <c r="E28" s="7"/>
      <c r="F28" s="7"/>
      <c r="G28" s="33"/>
      <c r="H28" s="43"/>
      <c r="I28" s="33"/>
      <c r="J28" s="43"/>
      <c r="K28" s="33"/>
      <c r="L28" s="43"/>
      <c r="M28" s="16"/>
      <c r="N28" s="22"/>
      <c r="O28" s="16"/>
      <c r="P28" s="7"/>
      <c r="Q28" s="52"/>
      <c r="R28" s="10"/>
      <c r="T28" s="27"/>
    </row>
    <row r="29" spans="1:20" ht="16">
      <c r="A29" s="71"/>
      <c r="B29" s="7"/>
      <c r="C29" s="7"/>
      <c r="D29" s="7"/>
      <c r="E29" s="7"/>
      <c r="F29" s="7"/>
      <c r="G29" s="33"/>
      <c r="H29" s="43"/>
      <c r="I29" s="33"/>
      <c r="J29" s="43"/>
      <c r="K29" s="33"/>
      <c r="L29" s="43"/>
      <c r="M29" s="16"/>
      <c r="N29" s="22"/>
      <c r="O29" s="16"/>
      <c r="P29" s="7"/>
      <c r="Q29" s="52"/>
      <c r="R29" s="10"/>
      <c r="T29" s="27"/>
    </row>
    <row r="30" spans="1:20" ht="16">
      <c r="A30" s="71"/>
      <c r="B30" s="7"/>
      <c r="C30" s="7"/>
      <c r="D30" s="7"/>
      <c r="E30" s="7"/>
      <c r="F30" s="7"/>
      <c r="G30" s="33"/>
      <c r="H30" s="43"/>
      <c r="I30" s="33"/>
      <c r="J30" s="43"/>
      <c r="K30" s="33"/>
      <c r="L30" s="43"/>
      <c r="M30" s="16"/>
      <c r="N30" s="22"/>
      <c r="O30" s="16"/>
      <c r="P30" s="7"/>
      <c r="Q30" s="52"/>
      <c r="R30" s="10"/>
      <c r="T30" s="27"/>
    </row>
    <row r="31" spans="1:20" ht="16">
      <c r="A31" s="71"/>
      <c r="B31" s="7"/>
      <c r="C31" s="7"/>
      <c r="D31" s="7"/>
      <c r="E31" s="7"/>
      <c r="F31" s="7"/>
      <c r="G31" s="33"/>
      <c r="H31" s="43"/>
      <c r="I31" s="33"/>
      <c r="J31" s="43"/>
      <c r="K31" s="33"/>
      <c r="L31" s="43"/>
      <c r="M31" s="16"/>
      <c r="N31" s="22"/>
      <c r="O31" s="16"/>
      <c r="P31" s="7"/>
      <c r="Q31" s="52"/>
      <c r="R31" s="10"/>
      <c r="T31" s="27"/>
    </row>
    <row r="32" spans="1:20" ht="16">
      <c r="A32" s="71"/>
      <c r="B32" s="7"/>
      <c r="C32" s="7"/>
      <c r="D32" s="7"/>
      <c r="E32" s="7"/>
      <c r="F32" s="7"/>
      <c r="G32" s="33"/>
      <c r="H32" s="43"/>
      <c r="I32" s="33"/>
      <c r="J32" s="43"/>
      <c r="K32" s="33"/>
      <c r="L32" s="43"/>
      <c r="M32" s="16"/>
      <c r="N32" s="22"/>
      <c r="O32" s="16"/>
      <c r="P32" s="7"/>
      <c r="Q32" s="52"/>
      <c r="R32" s="10"/>
      <c r="T32" s="27"/>
    </row>
    <row r="33" spans="1:20" ht="16">
      <c r="A33" s="71"/>
      <c r="B33" s="7"/>
      <c r="C33" s="7"/>
      <c r="D33" s="7"/>
      <c r="E33" s="7"/>
      <c r="F33" s="7"/>
      <c r="G33" s="33"/>
      <c r="H33" s="43"/>
      <c r="I33" s="33"/>
      <c r="J33" s="43"/>
      <c r="K33" s="33"/>
      <c r="L33" s="43"/>
      <c r="M33" s="16"/>
      <c r="N33" s="22"/>
      <c r="O33" s="16"/>
      <c r="P33" s="7"/>
      <c r="Q33" s="52"/>
      <c r="R33" s="10"/>
      <c r="T33" s="27"/>
    </row>
    <row r="34" spans="1:20" ht="16">
      <c r="A34" s="71"/>
      <c r="B34" s="7"/>
      <c r="C34" s="7"/>
      <c r="D34" s="7"/>
      <c r="E34" s="7"/>
      <c r="F34" s="7"/>
      <c r="G34" s="33"/>
      <c r="H34" s="43"/>
      <c r="I34" s="33"/>
      <c r="J34" s="43"/>
      <c r="K34" s="33"/>
      <c r="L34" s="43"/>
      <c r="M34" s="16"/>
      <c r="N34" s="22"/>
      <c r="O34" s="16"/>
      <c r="P34" s="7"/>
      <c r="Q34" s="52"/>
      <c r="R34" s="10"/>
      <c r="T34" s="27"/>
    </row>
    <row r="35" spans="1:20" ht="16">
      <c r="A35" s="71"/>
      <c r="B35" s="7"/>
      <c r="C35" s="7"/>
      <c r="D35" s="7"/>
      <c r="E35" s="7"/>
      <c r="F35" s="7"/>
      <c r="G35" s="33"/>
      <c r="H35" s="43"/>
      <c r="I35" s="33"/>
      <c r="J35" s="43"/>
      <c r="K35" s="33"/>
      <c r="L35" s="43"/>
      <c r="M35" s="16"/>
      <c r="N35" s="22"/>
      <c r="O35" s="16"/>
      <c r="P35" s="7"/>
      <c r="Q35" s="52"/>
      <c r="R35" s="10"/>
      <c r="T35" s="27"/>
    </row>
    <row r="36" spans="1:20" ht="16">
      <c r="A36" s="71"/>
      <c r="B36" s="7"/>
      <c r="C36" s="7"/>
      <c r="D36" s="7"/>
      <c r="E36" s="7"/>
      <c r="F36" s="7"/>
      <c r="G36" s="33"/>
      <c r="H36" s="43"/>
      <c r="I36" s="33"/>
      <c r="J36" s="43"/>
      <c r="K36" s="33"/>
      <c r="L36" s="43"/>
      <c r="M36" s="16"/>
      <c r="N36" s="22"/>
      <c r="O36" s="16"/>
      <c r="P36" s="7"/>
      <c r="Q36" s="52"/>
      <c r="R36" s="10"/>
      <c r="T36" s="27"/>
    </row>
    <row r="37" spans="1:20" ht="16">
      <c r="A37" s="71"/>
      <c r="B37" s="7"/>
      <c r="C37" s="7"/>
      <c r="D37" s="7"/>
      <c r="E37" s="7"/>
      <c r="F37" s="7"/>
      <c r="G37" s="33"/>
      <c r="H37" s="43"/>
      <c r="I37" s="33"/>
      <c r="J37" s="43"/>
      <c r="K37" s="33"/>
      <c r="L37" s="43"/>
      <c r="M37" s="16"/>
      <c r="N37" s="22"/>
      <c r="O37" s="16"/>
      <c r="P37" s="7"/>
      <c r="Q37" s="52"/>
      <c r="R37" s="10"/>
      <c r="T37" s="27"/>
    </row>
    <row r="38" spans="1:20" ht="16">
      <c r="A38" s="71"/>
      <c r="B38" s="7"/>
      <c r="C38" s="7"/>
      <c r="D38" s="7"/>
      <c r="E38" s="7"/>
      <c r="F38" s="7"/>
      <c r="G38" s="33"/>
      <c r="H38" s="43"/>
      <c r="I38" s="33"/>
      <c r="J38" s="43"/>
      <c r="K38" s="33"/>
      <c r="L38" s="43"/>
      <c r="M38" s="16"/>
      <c r="N38" s="22"/>
      <c r="O38" s="16"/>
      <c r="P38" s="7"/>
      <c r="Q38" s="52"/>
      <c r="R38" s="10"/>
      <c r="T38" s="27"/>
    </row>
    <row r="39" spans="1:20" ht="16">
      <c r="A39" s="71"/>
      <c r="B39" s="7"/>
      <c r="C39" s="7"/>
      <c r="D39" s="7"/>
      <c r="E39" s="7"/>
      <c r="F39" s="7"/>
      <c r="G39" s="33"/>
      <c r="H39" s="43"/>
      <c r="I39" s="33"/>
      <c r="J39" s="43"/>
      <c r="K39" s="33"/>
      <c r="L39" s="43"/>
      <c r="M39" s="16"/>
      <c r="N39" s="22"/>
      <c r="O39" s="16"/>
      <c r="P39" s="7"/>
      <c r="Q39" s="52"/>
      <c r="R39" s="10"/>
      <c r="T39" s="27"/>
    </row>
    <row r="40" spans="1:20" ht="16">
      <c r="A40" s="71"/>
      <c r="B40" s="7"/>
      <c r="C40" s="7"/>
      <c r="D40" s="7"/>
      <c r="E40" s="7"/>
      <c r="F40" s="7"/>
      <c r="G40" s="33"/>
      <c r="H40" s="43"/>
      <c r="I40" s="33"/>
      <c r="J40" s="43"/>
      <c r="K40" s="33"/>
      <c r="L40" s="43"/>
      <c r="M40" s="16"/>
      <c r="N40" s="22"/>
      <c r="O40" s="16"/>
      <c r="P40" s="7"/>
      <c r="Q40" s="52"/>
      <c r="R40" s="10"/>
      <c r="T40" s="27"/>
    </row>
    <row r="41" spans="1:20" ht="16">
      <c r="A41" s="71"/>
      <c r="B41" s="7"/>
      <c r="C41" s="7"/>
      <c r="D41" s="7"/>
      <c r="E41" s="7"/>
      <c r="F41" s="7"/>
      <c r="G41" s="33"/>
      <c r="H41" s="43"/>
      <c r="I41" s="33"/>
      <c r="J41" s="43"/>
      <c r="K41" s="33"/>
      <c r="L41" s="43"/>
      <c r="M41" s="16"/>
      <c r="N41" s="22"/>
      <c r="O41" s="16"/>
      <c r="P41" s="7"/>
      <c r="Q41" s="52"/>
      <c r="R41" s="10"/>
      <c r="T41" s="27"/>
    </row>
    <row r="42" spans="1:20" ht="16">
      <c r="A42" s="71"/>
      <c r="B42" s="7"/>
      <c r="C42" s="7"/>
      <c r="D42" s="7"/>
      <c r="E42" s="7"/>
      <c r="F42" s="7"/>
      <c r="G42" s="33"/>
      <c r="H42" s="43"/>
      <c r="I42" s="33"/>
      <c r="J42" s="43"/>
      <c r="K42" s="33"/>
      <c r="L42" s="43"/>
      <c r="M42" s="16"/>
      <c r="N42" s="22"/>
      <c r="O42" s="16"/>
      <c r="P42" s="7"/>
      <c r="Q42" s="52"/>
      <c r="R42" s="10"/>
      <c r="T42" s="27"/>
    </row>
    <row r="43" spans="1:20" ht="16">
      <c r="A43" s="71"/>
      <c r="B43" s="7"/>
      <c r="C43" s="7"/>
      <c r="D43" s="7"/>
      <c r="E43" s="7"/>
      <c r="F43" s="7"/>
      <c r="G43" s="33"/>
      <c r="H43" s="43"/>
      <c r="I43" s="33"/>
      <c r="J43" s="43"/>
      <c r="K43" s="33"/>
      <c r="L43" s="43"/>
      <c r="M43" s="16"/>
      <c r="N43" s="22"/>
      <c r="O43" s="16"/>
      <c r="P43" s="7"/>
      <c r="Q43" s="52"/>
      <c r="R43" s="10"/>
      <c r="T43" s="27"/>
    </row>
    <row r="44" spans="1:20" ht="16">
      <c r="A44" s="71"/>
      <c r="B44" s="7"/>
      <c r="C44" s="7"/>
      <c r="D44" s="7"/>
      <c r="E44" s="7"/>
      <c r="F44" s="7"/>
      <c r="G44" s="33"/>
      <c r="H44" s="43"/>
      <c r="I44" s="33"/>
      <c r="J44" s="43"/>
      <c r="K44" s="33"/>
      <c r="L44" s="43"/>
      <c r="M44" s="16"/>
      <c r="N44" s="22"/>
      <c r="O44" s="16"/>
      <c r="P44" s="7"/>
      <c r="Q44" s="52"/>
      <c r="R44" s="10"/>
      <c r="T44" s="27"/>
    </row>
    <row r="45" spans="1:20" ht="16">
      <c r="A45" s="71"/>
      <c r="B45" s="7"/>
      <c r="C45" s="7"/>
      <c r="D45" s="7"/>
      <c r="E45" s="7"/>
      <c r="F45" s="7"/>
      <c r="G45" s="33"/>
      <c r="H45" s="43"/>
      <c r="I45" s="33"/>
      <c r="J45" s="43"/>
      <c r="K45" s="33"/>
      <c r="L45" s="43"/>
      <c r="M45" s="16"/>
      <c r="N45" s="22"/>
      <c r="O45" s="16"/>
      <c r="P45" s="7"/>
      <c r="Q45" s="52"/>
      <c r="R45" s="10"/>
      <c r="T45" s="27"/>
    </row>
    <row r="46" spans="1:20" ht="17" thickBot="1">
      <c r="A46" s="72"/>
      <c r="B46" s="11"/>
      <c r="C46" s="11"/>
      <c r="D46" s="11"/>
      <c r="E46" s="11"/>
      <c r="F46" s="11"/>
      <c r="G46" s="48"/>
      <c r="H46" s="49"/>
      <c r="I46" s="48"/>
      <c r="J46" s="49"/>
      <c r="K46" s="48"/>
      <c r="L46" s="49"/>
      <c r="M46" s="17"/>
      <c r="N46" s="23"/>
      <c r="O46" s="17"/>
      <c r="P46" s="11"/>
      <c r="Q46" s="53"/>
      <c r="R46" s="12"/>
      <c r="T46" s="27"/>
    </row>
  </sheetData>
  <sortState ref="A8:R16">
    <sortCondition descending="1" ref="N8:N16"/>
  </sortState>
  <mergeCells count="1">
    <mergeCell ref="C5:I5"/>
  </mergeCells>
  <phoneticPr fontId="0" type="noConversion"/>
  <conditionalFormatting sqref="T8:T46">
    <cfRule type="cellIs" dxfId="7" priority="2" stopIfTrue="1" operator="greaterThan">
      <formula>6.99</formula>
    </cfRule>
  </conditionalFormatting>
  <conditionalFormatting sqref="T8:T46">
    <cfRule type="cellIs" dxfId="6" priority="1" stopIfTrue="1" operator="greaterThan">
      <formula>0.0699</formula>
    </cfRule>
  </conditionalFormatting>
  <pageMargins left="0.25" right="0.25" top="0.75" bottom="0.75" header="0.3" footer="0.3"/>
  <pageSetup scale="73" fitToHeight="0" orientation="landscape" copies="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9"/>
    <pageSetUpPr fitToPage="1"/>
  </sheetPr>
  <dimension ref="A1:T46"/>
  <sheetViews>
    <sheetView workbookViewId="0">
      <selection activeCell="Q15" sqref="Q15"/>
    </sheetView>
  </sheetViews>
  <sheetFormatPr baseColWidth="10" defaultColWidth="9.1640625" defaultRowHeight="14"/>
  <cols>
    <col min="1" max="1" width="5.6640625" style="67" customWidth="1"/>
    <col min="2" max="2" width="7.6640625" style="2" customWidth="1"/>
    <col min="3" max="3" width="18" style="2" customWidth="1"/>
    <col min="4" max="4" width="10.1640625" style="2" bestFit="1" customWidth="1"/>
    <col min="5" max="5" width="18.1640625" style="2" customWidth="1"/>
    <col min="6" max="6" width="10.6640625" style="2" bestFit="1" customWidth="1"/>
    <col min="7" max="7" width="8.5" style="30" customWidth="1"/>
    <col min="8" max="8" width="8.5" style="39" customWidth="1"/>
    <col min="9" max="9" width="8.5" style="30" customWidth="1"/>
    <col min="10" max="10" width="8.5" style="39" customWidth="1"/>
    <col min="11" max="11" width="8.5" style="30" customWidth="1"/>
    <col min="12" max="12" width="8.5" style="39" customWidth="1"/>
    <col min="13" max="13" width="9.1640625" style="13"/>
    <col min="14" max="14" width="9.1640625" style="19"/>
    <col min="15" max="15" width="7.83203125" style="13" customWidth="1"/>
    <col min="16" max="17" width="8.33203125" style="2" customWidth="1"/>
    <col min="18" max="18" width="7.6640625" style="2" customWidth="1"/>
    <col min="19" max="19" width="2.1640625" style="2" customWidth="1"/>
    <col min="20" max="20" width="9.1640625" style="26"/>
    <col min="21" max="16384" width="9.1640625" style="2"/>
  </cols>
  <sheetData>
    <row r="1" spans="1:20" ht="21">
      <c r="A1" s="65" t="s">
        <v>37</v>
      </c>
    </row>
    <row r="2" spans="1:20" ht="16">
      <c r="A2" s="66" t="s">
        <v>76</v>
      </c>
      <c r="B2" s="6"/>
      <c r="C2" s="6"/>
      <c r="D2" s="6"/>
      <c r="E2" s="6"/>
      <c r="F2" s="6" t="s">
        <v>8</v>
      </c>
      <c r="G2" s="31" t="s">
        <v>14</v>
      </c>
      <c r="H2" s="64" t="s">
        <v>229</v>
      </c>
      <c r="I2" s="30" t="s">
        <v>230</v>
      </c>
    </row>
    <row r="3" spans="1:20" ht="16">
      <c r="A3" s="66" t="s">
        <v>0</v>
      </c>
      <c r="B3" s="6" t="s">
        <v>18</v>
      </c>
      <c r="C3" s="6"/>
      <c r="D3" s="6"/>
      <c r="E3" s="6"/>
      <c r="F3" s="6"/>
      <c r="G3" s="31" t="s">
        <v>6</v>
      </c>
      <c r="H3" s="64" t="s">
        <v>262</v>
      </c>
      <c r="I3" s="30" t="s">
        <v>228</v>
      </c>
    </row>
    <row r="4" spans="1:20" ht="16">
      <c r="A4" s="66" t="s">
        <v>9</v>
      </c>
      <c r="B4" s="6">
        <v>3</v>
      </c>
      <c r="C4" s="6"/>
      <c r="D4" s="6"/>
      <c r="E4" s="6"/>
      <c r="F4" s="6"/>
      <c r="G4" s="31" t="s">
        <v>26</v>
      </c>
      <c r="H4" s="64" t="s">
        <v>263</v>
      </c>
      <c r="I4" s="30" t="s">
        <v>230</v>
      </c>
      <c r="O4" s="18"/>
    </row>
    <row r="5" spans="1:20" ht="16">
      <c r="C5" s="110" t="s">
        <v>15</v>
      </c>
      <c r="D5" s="110"/>
      <c r="E5" s="110"/>
      <c r="F5" s="110"/>
      <c r="G5" s="110"/>
      <c r="H5" s="110"/>
      <c r="I5" s="110"/>
      <c r="J5" s="40"/>
      <c r="T5" s="28"/>
    </row>
    <row r="6" spans="1:20" ht="15" thickBot="1">
      <c r="A6" s="68"/>
      <c r="B6" s="4"/>
      <c r="C6" s="4"/>
      <c r="D6" s="4"/>
      <c r="E6" s="4"/>
      <c r="F6" s="4"/>
      <c r="G6" s="32"/>
      <c r="H6" s="41"/>
      <c r="I6" s="32"/>
      <c r="J6" s="41"/>
      <c r="K6" s="32"/>
      <c r="L6" s="41"/>
      <c r="M6" s="14"/>
      <c r="N6" s="20">
        <f>340*3</f>
        <v>1020</v>
      </c>
      <c r="O6" s="14"/>
      <c r="P6" s="4"/>
      <c r="Q6" s="4"/>
      <c r="T6" s="28"/>
    </row>
    <row r="7" spans="1:20" ht="16">
      <c r="A7" s="69" t="s">
        <v>12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15" t="s">
        <v>20</v>
      </c>
      <c r="H7" s="42" t="s">
        <v>21</v>
      </c>
      <c r="I7" s="15" t="s">
        <v>22</v>
      </c>
      <c r="J7" s="42" t="s">
        <v>23</v>
      </c>
      <c r="K7" s="15" t="s">
        <v>27</v>
      </c>
      <c r="L7" s="42" t="s">
        <v>28</v>
      </c>
      <c r="M7" s="15" t="s">
        <v>10</v>
      </c>
      <c r="N7" s="21" t="s">
        <v>11</v>
      </c>
      <c r="O7" s="15" t="s">
        <v>24</v>
      </c>
      <c r="P7" s="8" t="s">
        <v>7</v>
      </c>
      <c r="Q7" s="51" t="s">
        <v>29</v>
      </c>
      <c r="R7" s="9" t="s">
        <v>25</v>
      </c>
    </row>
    <row r="8" spans="1:20" ht="16">
      <c r="A8" s="71">
        <v>129</v>
      </c>
      <c r="B8" s="7" t="s">
        <v>264</v>
      </c>
      <c r="C8" s="63" t="s">
        <v>58</v>
      </c>
      <c r="D8" s="63">
        <v>3956</v>
      </c>
      <c r="E8" s="63" t="s">
        <v>64</v>
      </c>
      <c r="F8" s="63">
        <v>38272</v>
      </c>
      <c r="G8" s="33">
        <v>232</v>
      </c>
      <c r="H8" s="43">
        <f t="shared" ref="H8:H14" si="0">G8/($N$6/3)*100</f>
        <v>68.235294117647058</v>
      </c>
      <c r="I8" s="33">
        <v>220.5</v>
      </c>
      <c r="J8" s="43">
        <f t="shared" ref="J8:J14" si="1">I8/($N$6/3)*100</f>
        <v>64.852941176470594</v>
      </c>
      <c r="K8" s="33">
        <v>228.5</v>
      </c>
      <c r="L8" s="43">
        <f t="shared" ref="L8:L14" si="2">K8/($N$6/3)*100</f>
        <v>67.205882352941188</v>
      </c>
      <c r="M8" s="16">
        <f t="shared" ref="M8:M14" si="3">G8+I8+K8</f>
        <v>681</v>
      </c>
      <c r="N8" s="22">
        <f t="shared" ref="N8:N14" si="4">M8/$N$6*100</f>
        <v>66.764705882352942</v>
      </c>
      <c r="O8" s="16">
        <v>164</v>
      </c>
      <c r="P8" s="70">
        <v>1</v>
      </c>
      <c r="Q8" s="52"/>
      <c r="R8" s="10"/>
      <c r="T8" s="27"/>
    </row>
    <row r="9" spans="1:20" ht="16">
      <c r="A9" s="71">
        <v>130</v>
      </c>
      <c r="B9" s="7" t="s">
        <v>265</v>
      </c>
      <c r="C9" s="63" t="s">
        <v>63</v>
      </c>
      <c r="D9" s="63">
        <v>1410664</v>
      </c>
      <c r="E9" s="63" t="s">
        <v>71</v>
      </c>
      <c r="F9" s="63">
        <v>48179</v>
      </c>
      <c r="G9" s="33">
        <v>219.5</v>
      </c>
      <c r="H9" s="43">
        <f t="shared" si="0"/>
        <v>64.558823529411768</v>
      </c>
      <c r="I9" s="33">
        <v>223</v>
      </c>
      <c r="J9" s="43">
        <f t="shared" si="1"/>
        <v>65.588235294117652</v>
      </c>
      <c r="K9" s="33">
        <v>224.5</v>
      </c>
      <c r="L9" s="43">
        <f t="shared" si="2"/>
        <v>66.029411764705884</v>
      </c>
      <c r="M9" s="16">
        <f t="shared" si="3"/>
        <v>667</v>
      </c>
      <c r="N9" s="22">
        <f t="shared" si="4"/>
        <v>65.392156862745097</v>
      </c>
      <c r="O9" s="16">
        <v>157</v>
      </c>
      <c r="P9" s="70">
        <v>2</v>
      </c>
      <c r="Q9" s="52" t="s">
        <v>29</v>
      </c>
      <c r="R9" s="10"/>
      <c r="T9" s="27"/>
    </row>
    <row r="10" spans="1:20" ht="16">
      <c r="A10" s="71">
        <v>119</v>
      </c>
      <c r="B10" s="7" t="s">
        <v>267</v>
      </c>
      <c r="C10" s="61" t="s">
        <v>218</v>
      </c>
      <c r="D10" s="61">
        <v>366234</v>
      </c>
      <c r="E10" s="61" t="s">
        <v>67</v>
      </c>
      <c r="F10" s="7">
        <v>1730965</v>
      </c>
      <c r="G10" s="33">
        <v>218</v>
      </c>
      <c r="H10" s="43">
        <f t="shared" si="0"/>
        <v>64.117647058823536</v>
      </c>
      <c r="I10" s="33">
        <v>212.5</v>
      </c>
      <c r="J10" s="43">
        <f t="shared" si="1"/>
        <v>62.5</v>
      </c>
      <c r="K10" s="33">
        <v>232.5</v>
      </c>
      <c r="L10" s="43">
        <f t="shared" si="2"/>
        <v>68.382352941176478</v>
      </c>
      <c r="M10" s="16">
        <f t="shared" si="3"/>
        <v>663</v>
      </c>
      <c r="N10" s="22">
        <f t="shared" si="4"/>
        <v>65</v>
      </c>
      <c r="O10" s="16">
        <v>157</v>
      </c>
      <c r="P10" s="70">
        <v>3</v>
      </c>
      <c r="Q10" s="52"/>
      <c r="R10" s="10"/>
      <c r="T10" s="27"/>
    </row>
    <row r="11" spans="1:20" ht="16">
      <c r="A11" s="71">
        <v>133</v>
      </c>
      <c r="B11" s="7" t="s">
        <v>270</v>
      </c>
      <c r="C11" s="63" t="s">
        <v>62</v>
      </c>
      <c r="D11" s="63">
        <v>281247</v>
      </c>
      <c r="E11" s="63" t="s">
        <v>70</v>
      </c>
      <c r="F11" s="63">
        <v>35526</v>
      </c>
      <c r="G11" s="33">
        <v>219.5</v>
      </c>
      <c r="H11" s="43">
        <f t="shared" si="0"/>
        <v>64.558823529411768</v>
      </c>
      <c r="I11" s="33">
        <v>206</v>
      </c>
      <c r="J11" s="43">
        <f t="shared" si="1"/>
        <v>60.588235294117645</v>
      </c>
      <c r="K11" s="33">
        <v>224.5</v>
      </c>
      <c r="L11" s="43">
        <f t="shared" si="2"/>
        <v>66.029411764705884</v>
      </c>
      <c r="M11" s="16">
        <f t="shared" si="3"/>
        <v>650</v>
      </c>
      <c r="N11" s="22">
        <f t="shared" si="4"/>
        <v>63.725490196078425</v>
      </c>
      <c r="O11" s="16">
        <v>157</v>
      </c>
      <c r="P11" s="70">
        <v>4</v>
      </c>
      <c r="Q11" s="52"/>
      <c r="R11" s="10"/>
      <c r="T11" s="27"/>
    </row>
    <row r="12" spans="1:20" ht="16">
      <c r="A12" s="71">
        <v>131</v>
      </c>
      <c r="B12" s="7" t="s">
        <v>266</v>
      </c>
      <c r="C12" s="63" t="s">
        <v>59</v>
      </c>
      <c r="D12" s="63">
        <v>223590</v>
      </c>
      <c r="E12" s="63" t="s">
        <v>66</v>
      </c>
      <c r="F12" s="63">
        <v>1532946</v>
      </c>
      <c r="G12" s="33">
        <v>211.5</v>
      </c>
      <c r="H12" s="43">
        <f t="shared" si="0"/>
        <v>62.205882352941174</v>
      </c>
      <c r="I12" s="33">
        <v>199</v>
      </c>
      <c r="J12" s="43">
        <f t="shared" si="1"/>
        <v>58.529411764705884</v>
      </c>
      <c r="K12" s="33">
        <v>204</v>
      </c>
      <c r="L12" s="43">
        <f t="shared" si="2"/>
        <v>60</v>
      </c>
      <c r="M12" s="16">
        <f t="shared" si="3"/>
        <v>614.5</v>
      </c>
      <c r="N12" s="22">
        <f t="shared" si="4"/>
        <v>60.245098039215684</v>
      </c>
      <c r="O12" s="16">
        <v>148</v>
      </c>
      <c r="P12" s="70">
        <v>5</v>
      </c>
      <c r="Q12" s="52"/>
      <c r="R12" s="10"/>
      <c r="T12" s="27"/>
    </row>
    <row r="13" spans="1:20" ht="16">
      <c r="A13" s="97">
        <v>132</v>
      </c>
      <c r="B13" s="98" t="s">
        <v>268</v>
      </c>
      <c r="C13" s="99" t="s">
        <v>60</v>
      </c>
      <c r="D13" s="99">
        <v>210978</v>
      </c>
      <c r="E13" s="99" t="s">
        <v>68</v>
      </c>
      <c r="F13" s="99">
        <v>1632876</v>
      </c>
      <c r="G13" s="101"/>
      <c r="H13" s="43">
        <f t="shared" si="0"/>
        <v>0</v>
      </c>
      <c r="I13" s="33"/>
      <c r="J13" s="43">
        <f t="shared" si="1"/>
        <v>0</v>
      </c>
      <c r="K13" s="33"/>
      <c r="L13" s="43">
        <f t="shared" si="2"/>
        <v>0</v>
      </c>
      <c r="M13" s="16">
        <f t="shared" si="3"/>
        <v>0</v>
      </c>
      <c r="N13" s="22">
        <f t="shared" si="4"/>
        <v>0</v>
      </c>
      <c r="O13" s="16"/>
      <c r="P13" s="70" t="s">
        <v>351</v>
      </c>
      <c r="Q13" s="52"/>
      <c r="R13" s="10"/>
      <c r="T13" s="27"/>
    </row>
    <row r="14" spans="1:20" ht="16">
      <c r="A14" s="97">
        <v>117</v>
      </c>
      <c r="B14" s="98" t="s">
        <v>269</v>
      </c>
      <c r="C14" s="99" t="s">
        <v>61</v>
      </c>
      <c r="D14" s="99">
        <v>40088</v>
      </c>
      <c r="E14" s="99" t="s">
        <v>69</v>
      </c>
      <c r="F14" s="99">
        <v>1632511</v>
      </c>
      <c r="G14" s="101"/>
      <c r="H14" s="43">
        <f t="shared" si="0"/>
        <v>0</v>
      </c>
      <c r="I14" s="33"/>
      <c r="J14" s="43">
        <f t="shared" si="1"/>
        <v>0</v>
      </c>
      <c r="K14" s="33"/>
      <c r="L14" s="43">
        <f t="shared" si="2"/>
        <v>0</v>
      </c>
      <c r="M14" s="16">
        <f t="shared" si="3"/>
        <v>0</v>
      </c>
      <c r="N14" s="22">
        <f t="shared" si="4"/>
        <v>0</v>
      </c>
      <c r="O14" s="16"/>
      <c r="P14" s="70" t="s">
        <v>351</v>
      </c>
      <c r="Q14" s="52"/>
      <c r="R14" s="10"/>
      <c r="T14" s="27"/>
    </row>
    <row r="15" spans="1:20" ht="16">
      <c r="A15" s="71"/>
      <c r="B15" s="7"/>
      <c r="C15" s="7"/>
      <c r="D15" s="7"/>
      <c r="E15" s="7"/>
      <c r="F15" s="7"/>
      <c r="G15" s="33"/>
      <c r="H15" s="43"/>
      <c r="I15" s="33"/>
      <c r="J15" s="43"/>
      <c r="K15" s="33"/>
      <c r="L15" s="43"/>
      <c r="M15" s="16"/>
      <c r="N15" s="22"/>
      <c r="O15" s="16"/>
      <c r="P15" s="7"/>
      <c r="Q15" s="52"/>
      <c r="R15" s="10"/>
      <c r="T15" s="27"/>
    </row>
    <row r="16" spans="1:20" ht="16">
      <c r="A16" s="71"/>
      <c r="B16" s="7"/>
      <c r="C16" s="7"/>
      <c r="D16" s="7"/>
      <c r="E16" s="7"/>
      <c r="F16" s="7"/>
      <c r="G16" s="33"/>
      <c r="H16" s="43"/>
      <c r="I16" s="33"/>
      <c r="J16" s="43"/>
      <c r="K16" s="33"/>
      <c r="L16" s="43"/>
      <c r="M16" s="16"/>
      <c r="N16" s="22"/>
      <c r="O16" s="16"/>
      <c r="P16" s="7"/>
      <c r="Q16" s="52"/>
      <c r="R16" s="10"/>
      <c r="T16" s="27"/>
    </row>
    <row r="17" spans="1:20" ht="16">
      <c r="A17" s="71"/>
      <c r="B17" s="7"/>
      <c r="C17" s="7"/>
      <c r="D17" s="7"/>
      <c r="E17" s="7"/>
      <c r="F17" s="7"/>
      <c r="G17" s="33"/>
      <c r="H17" s="43"/>
      <c r="I17" s="33"/>
      <c r="J17" s="43"/>
      <c r="K17" s="33"/>
      <c r="L17" s="43"/>
      <c r="M17" s="16"/>
      <c r="N17" s="22"/>
      <c r="O17" s="16"/>
      <c r="P17" s="7"/>
      <c r="Q17" s="52"/>
      <c r="R17" s="10"/>
      <c r="T17" s="27"/>
    </row>
    <row r="18" spans="1:20" ht="16">
      <c r="A18" s="71"/>
      <c r="B18" s="7"/>
      <c r="C18" s="7"/>
      <c r="D18" s="7"/>
      <c r="E18" s="7"/>
      <c r="F18" s="7"/>
      <c r="G18" s="33"/>
      <c r="H18" s="43"/>
      <c r="I18" s="33"/>
      <c r="J18" s="43"/>
      <c r="K18" s="33"/>
      <c r="L18" s="43"/>
      <c r="M18" s="16"/>
      <c r="N18" s="22"/>
      <c r="O18" s="16"/>
      <c r="P18" s="7"/>
      <c r="Q18" s="52"/>
      <c r="R18" s="10"/>
      <c r="T18" s="27"/>
    </row>
    <row r="19" spans="1:20" ht="16">
      <c r="A19" s="71"/>
      <c r="B19" s="7"/>
      <c r="C19" s="7"/>
      <c r="D19" s="7"/>
      <c r="E19" s="7"/>
      <c r="F19" s="7"/>
      <c r="G19" s="33"/>
      <c r="H19" s="43"/>
      <c r="I19" s="33"/>
      <c r="J19" s="43"/>
      <c r="K19" s="33"/>
      <c r="L19" s="43"/>
      <c r="M19" s="16"/>
      <c r="N19" s="22"/>
      <c r="O19" s="16"/>
      <c r="P19" s="7"/>
      <c r="Q19" s="52"/>
      <c r="R19" s="10"/>
      <c r="T19" s="27"/>
    </row>
    <row r="20" spans="1:20" ht="16">
      <c r="A20" s="71"/>
      <c r="B20" s="7"/>
      <c r="C20" s="7"/>
      <c r="D20" s="7"/>
      <c r="E20" s="7"/>
      <c r="F20" s="7"/>
      <c r="G20" s="33"/>
      <c r="H20" s="43"/>
      <c r="I20" s="33"/>
      <c r="J20" s="43"/>
      <c r="K20" s="33"/>
      <c r="L20" s="43"/>
      <c r="M20" s="16"/>
      <c r="N20" s="22"/>
      <c r="O20" s="16"/>
      <c r="P20" s="7"/>
      <c r="Q20" s="52"/>
      <c r="R20" s="10"/>
      <c r="T20" s="27"/>
    </row>
    <row r="21" spans="1:20" ht="16">
      <c r="A21" s="71"/>
      <c r="B21" s="7"/>
      <c r="C21" s="7"/>
      <c r="D21" s="7"/>
      <c r="E21" s="7"/>
      <c r="F21" s="7"/>
      <c r="G21" s="33"/>
      <c r="H21" s="43"/>
      <c r="I21" s="33"/>
      <c r="J21" s="43"/>
      <c r="K21" s="33"/>
      <c r="L21" s="43"/>
      <c r="M21" s="16"/>
      <c r="N21" s="22"/>
      <c r="O21" s="16"/>
      <c r="P21" s="7"/>
      <c r="Q21" s="52"/>
      <c r="R21" s="10"/>
      <c r="T21" s="27"/>
    </row>
    <row r="22" spans="1:20" ht="16">
      <c r="A22" s="71"/>
      <c r="B22" s="7"/>
      <c r="C22" s="7"/>
      <c r="D22" s="7"/>
      <c r="E22" s="7"/>
      <c r="F22" s="7"/>
      <c r="G22" s="33"/>
      <c r="H22" s="43"/>
      <c r="I22" s="33"/>
      <c r="J22" s="43"/>
      <c r="K22" s="33"/>
      <c r="L22" s="43"/>
      <c r="M22" s="16"/>
      <c r="N22" s="22"/>
      <c r="O22" s="16"/>
      <c r="P22" s="7"/>
      <c r="Q22" s="52"/>
      <c r="R22" s="10"/>
      <c r="T22" s="27"/>
    </row>
    <row r="23" spans="1:20" ht="16">
      <c r="A23" s="71"/>
      <c r="B23" s="7"/>
      <c r="C23" s="7"/>
      <c r="D23" s="7"/>
      <c r="E23" s="7"/>
      <c r="F23" s="7"/>
      <c r="G23" s="33"/>
      <c r="H23" s="43"/>
      <c r="I23" s="33"/>
      <c r="J23" s="43"/>
      <c r="K23" s="33"/>
      <c r="L23" s="43"/>
      <c r="M23" s="16"/>
      <c r="N23" s="22"/>
      <c r="O23" s="16"/>
      <c r="P23" s="7"/>
      <c r="Q23" s="52"/>
      <c r="R23" s="10"/>
      <c r="T23" s="27"/>
    </row>
    <row r="24" spans="1:20" ht="16">
      <c r="A24" s="71"/>
      <c r="B24" s="7"/>
      <c r="C24" s="7"/>
      <c r="D24" s="7"/>
      <c r="E24" s="7"/>
      <c r="F24" s="7"/>
      <c r="G24" s="33"/>
      <c r="H24" s="43"/>
      <c r="I24" s="33"/>
      <c r="J24" s="43"/>
      <c r="K24" s="33"/>
      <c r="L24" s="43"/>
      <c r="M24" s="16"/>
      <c r="N24" s="22"/>
      <c r="O24" s="16"/>
      <c r="P24" s="7"/>
      <c r="Q24" s="52"/>
      <c r="R24" s="10"/>
      <c r="T24" s="27"/>
    </row>
    <row r="25" spans="1:20" ht="16">
      <c r="A25" s="71"/>
      <c r="B25" s="7"/>
      <c r="C25" s="7"/>
      <c r="D25" s="7"/>
      <c r="E25" s="7"/>
      <c r="F25" s="7"/>
      <c r="G25" s="33"/>
      <c r="H25" s="43"/>
      <c r="I25" s="33"/>
      <c r="J25" s="43"/>
      <c r="K25" s="33"/>
      <c r="L25" s="43"/>
      <c r="M25" s="16"/>
      <c r="N25" s="22"/>
      <c r="O25" s="16"/>
      <c r="P25" s="7"/>
      <c r="Q25" s="52"/>
      <c r="R25" s="10"/>
      <c r="T25" s="27"/>
    </row>
    <row r="26" spans="1:20" ht="16">
      <c r="A26" s="71"/>
      <c r="B26" s="7"/>
      <c r="C26" s="7"/>
      <c r="D26" s="7"/>
      <c r="E26" s="7"/>
      <c r="F26" s="7"/>
      <c r="G26" s="33"/>
      <c r="H26" s="43"/>
      <c r="I26" s="33"/>
      <c r="J26" s="43"/>
      <c r="K26" s="33"/>
      <c r="L26" s="43"/>
      <c r="M26" s="16"/>
      <c r="N26" s="22"/>
      <c r="O26" s="16"/>
      <c r="P26" s="7"/>
      <c r="Q26" s="52"/>
      <c r="R26" s="10"/>
      <c r="T26" s="27"/>
    </row>
    <row r="27" spans="1:20" ht="16">
      <c r="A27" s="71"/>
      <c r="B27" s="7"/>
      <c r="C27" s="7"/>
      <c r="D27" s="7"/>
      <c r="E27" s="7"/>
      <c r="F27" s="7"/>
      <c r="G27" s="33"/>
      <c r="H27" s="43"/>
      <c r="I27" s="33"/>
      <c r="J27" s="43"/>
      <c r="K27" s="33"/>
      <c r="L27" s="43"/>
      <c r="M27" s="16"/>
      <c r="N27" s="22"/>
      <c r="O27" s="16"/>
      <c r="P27" s="7"/>
      <c r="Q27" s="52"/>
      <c r="R27" s="10"/>
      <c r="T27" s="27"/>
    </row>
    <row r="28" spans="1:20" ht="16">
      <c r="A28" s="71"/>
      <c r="B28" s="7"/>
      <c r="C28" s="7"/>
      <c r="D28" s="7"/>
      <c r="E28" s="7"/>
      <c r="F28" s="7"/>
      <c r="G28" s="33"/>
      <c r="H28" s="43"/>
      <c r="I28" s="33"/>
      <c r="J28" s="43"/>
      <c r="K28" s="33"/>
      <c r="L28" s="43"/>
      <c r="M28" s="16"/>
      <c r="N28" s="22"/>
      <c r="O28" s="16"/>
      <c r="P28" s="7"/>
      <c r="Q28" s="52"/>
      <c r="R28" s="10"/>
      <c r="T28" s="27"/>
    </row>
    <row r="29" spans="1:20" ht="16">
      <c r="A29" s="71"/>
      <c r="B29" s="7"/>
      <c r="C29" s="7"/>
      <c r="D29" s="7"/>
      <c r="E29" s="7"/>
      <c r="F29" s="7"/>
      <c r="G29" s="33"/>
      <c r="H29" s="43"/>
      <c r="I29" s="33"/>
      <c r="J29" s="43"/>
      <c r="K29" s="33"/>
      <c r="L29" s="43"/>
      <c r="M29" s="16"/>
      <c r="N29" s="22"/>
      <c r="O29" s="16"/>
      <c r="P29" s="7"/>
      <c r="Q29" s="52"/>
      <c r="R29" s="10"/>
      <c r="T29" s="27"/>
    </row>
    <row r="30" spans="1:20" ht="16">
      <c r="A30" s="71"/>
      <c r="B30" s="7"/>
      <c r="C30" s="7"/>
      <c r="D30" s="7"/>
      <c r="E30" s="7"/>
      <c r="F30" s="7"/>
      <c r="G30" s="33"/>
      <c r="H30" s="43"/>
      <c r="I30" s="33"/>
      <c r="J30" s="43"/>
      <c r="K30" s="33"/>
      <c r="L30" s="43"/>
      <c r="M30" s="16"/>
      <c r="N30" s="22"/>
      <c r="O30" s="16"/>
      <c r="P30" s="7"/>
      <c r="Q30" s="52"/>
      <c r="R30" s="10"/>
      <c r="T30" s="27"/>
    </row>
    <row r="31" spans="1:20" ht="16">
      <c r="A31" s="71"/>
      <c r="B31" s="7"/>
      <c r="C31" s="7"/>
      <c r="D31" s="7"/>
      <c r="E31" s="7"/>
      <c r="F31" s="7"/>
      <c r="G31" s="33"/>
      <c r="H31" s="43"/>
      <c r="I31" s="33"/>
      <c r="J31" s="43"/>
      <c r="K31" s="33"/>
      <c r="L31" s="43"/>
      <c r="M31" s="16"/>
      <c r="N31" s="22"/>
      <c r="O31" s="16"/>
      <c r="P31" s="7"/>
      <c r="Q31" s="52"/>
      <c r="R31" s="10"/>
      <c r="T31" s="27"/>
    </row>
    <row r="32" spans="1:20" ht="16">
      <c r="A32" s="71"/>
      <c r="B32" s="7"/>
      <c r="C32" s="7"/>
      <c r="D32" s="7"/>
      <c r="E32" s="7"/>
      <c r="F32" s="7"/>
      <c r="G32" s="33"/>
      <c r="H32" s="43"/>
      <c r="I32" s="33"/>
      <c r="J32" s="43"/>
      <c r="K32" s="33"/>
      <c r="L32" s="43"/>
      <c r="M32" s="16"/>
      <c r="N32" s="22"/>
      <c r="O32" s="16"/>
      <c r="P32" s="7"/>
      <c r="Q32" s="52"/>
      <c r="R32" s="10"/>
      <c r="T32" s="27"/>
    </row>
    <row r="33" spans="1:20" ht="16">
      <c r="A33" s="71"/>
      <c r="B33" s="7"/>
      <c r="C33" s="7"/>
      <c r="D33" s="7"/>
      <c r="E33" s="7"/>
      <c r="F33" s="7"/>
      <c r="G33" s="33"/>
      <c r="H33" s="43"/>
      <c r="I33" s="33"/>
      <c r="J33" s="43"/>
      <c r="K33" s="33"/>
      <c r="L33" s="43"/>
      <c r="M33" s="16"/>
      <c r="N33" s="22"/>
      <c r="O33" s="16"/>
      <c r="P33" s="7"/>
      <c r="Q33" s="52"/>
      <c r="R33" s="10"/>
      <c r="T33" s="27"/>
    </row>
    <row r="34" spans="1:20" ht="16">
      <c r="A34" s="71"/>
      <c r="B34" s="7"/>
      <c r="C34" s="7"/>
      <c r="D34" s="7"/>
      <c r="E34" s="7"/>
      <c r="F34" s="7"/>
      <c r="G34" s="33"/>
      <c r="H34" s="43"/>
      <c r="I34" s="33"/>
      <c r="J34" s="43"/>
      <c r="K34" s="33"/>
      <c r="L34" s="43"/>
      <c r="M34" s="16"/>
      <c r="N34" s="22"/>
      <c r="O34" s="16"/>
      <c r="P34" s="7"/>
      <c r="Q34" s="52"/>
      <c r="R34" s="10"/>
      <c r="T34" s="27"/>
    </row>
    <row r="35" spans="1:20" ht="16">
      <c r="A35" s="71"/>
      <c r="B35" s="7"/>
      <c r="C35" s="7"/>
      <c r="D35" s="7"/>
      <c r="E35" s="7"/>
      <c r="F35" s="7"/>
      <c r="G35" s="33"/>
      <c r="H35" s="43"/>
      <c r="I35" s="33"/>
      <c r="J35" s="43"/>
      <c r="K35" s="33"/>
      <c r="L35" s="43"/>
      <c r="M35" s="16"/>
      <c r="N35" s="22"/>
      <c r="O35" s="16"/>
      <c r="P35" s="7"/>
      <c r="Q35" s="52"/>
      <c r="R35" s="10"/>
      <c r="T35" s="27"/>
    </row>
    <row r="36" spans="1:20" ht="16">
      <c r="A36" s="71"/>
      <c r="B36" s="7"/>
      <c r="C36" s="7"/>
      <c r="D36" s="7"/>
      <c r="E36" s="7"/>
      <c r="F36" s="7"/>
      <c r="G36" s="33"/>
      <c r="H36" s="43"/>
      <c r="I36" s="33"/>
      <c r="J36" s="43"/>
      <c r="K36" s="33"/>
      <c r="L36" s="43"/>
      <c r="M36" s="16"/>
      <c r="N36" s="22"/>
      <c r="O36" s="16"/>
      <c r="P36" s="7"/>
      <c r="Q36" s="52"/>
      <c r="R36" s="10"/>
      <c r="T36" s="27"/>
    </row>
    <row r="37" spans="1:20" ht="16">
      <c r="A37" s="71"/>
      <c r="B37" s="7"/>
      <c r="C37" s="7"/>
      <c r="D37" s="7"/>
      <c r="E37" s="7"/>
      <c r="F37" s="7"/>
      <c r="G37" s="33"/>
      <c r="H37" s="43"/>
      <c r="I37" s="33"/>
      <c r="J37" s="43"/>
      <c r="K37" s="33"/>
      <c r="L37" s="43"/>
      <c r="M37" s="16"/>
      <c r="N37" s="22"/>
      <c r="O37" s="16"/>
      <c r="P37" s="7"/>
      <c r="Q37" s="52"/>
      <c r="R37" s="10"/>
      <c r="T37" s="27"/>
    </row>
    <row r="38" spans="1:20" ht="16">
      <c r="A38" s="71"/>
      <c r="B38" s="7"/>
      <c r="C38" s="7"/>
      <c r="D38" s="7"/>
      <c r="E38" s="7"/>
      <c r="F38" s="7"/>
      <c r="G38" s="33"/>
      <c r="H38" s="43"/>
      <c r="I38" s="33"/>
      <c r="J38" s="43"/>
      <c r="K38" s="33"/>
      <c r="L38" s="43"/>
      <c r="M38" s="16"/>
      <c r="N38" s="22"/>
      <c r="O38" s="16"/>
      <c r="P38" s="7"/>
      <c r="Q38" s="52"/>
      <c r="R38" s="10"/>
      <c r="T38" s="27"/>
    </row>
    <row r="39" spans="1:20" ht="16">
      <c r="A39" s="71"/>
      <c r="B39" s="7"/>
      <c r="C39" s="7"/>
      <c r="D39" s="7"/>
      <c r="E39" s="7"/>
      <c r="F39" s="7"/>
      <c r="G39" s="33"/>
      <c r="H39" s="43"/>
      <c r="I39" s="33"/>
      <c r="J39" s="43"/>
      <c r="K39" s="33"/>
      <c r="L39" s="43"/>
      <c r="M39" s="16"/>
      <c r="N39" s="22"/>
      <c r="O39" s="16"/>
      <c r="P39" s="7"/>
      <c r="Q39" s="52"/>
      <c r="R39" s="10"/>
      <c r="T39" s="27"/>
    </row>
    <row r="40" spans="1:20" ht="16">
      <c r="A40" s="71"/>
      <c r="B40" s="7"/>
      <c r="C40" s="7"/>
      <c r="D40" s="7"/>
      <c r="E40" s="7"/>
      <c r="F40" s="7"/>
      <c r="G40" s="33"/>
      <c r="H40" s="43"/>
      <c r="I40" s="33"/>
      <c r="J40" s="43"/>
      <c r="K40" s="33"/>
      <c r="L40" s="43"/>
      <c r="M40" s="16"/>
      <c r="N40" s="22"/>
      <c r="O40" s="16"/>
      <c r="P40" s="7"/>
      <c r="Q40" s="52"/>
      <c r="R40" s="10"/>
      <c r="T40" s="27"/>
    </row>
    <row r="41" spans="1:20" ht="16">
      <c r="A41" s="71"/>
      <c r="B41" s="7"/>
      <c r="C41" s="7"/>
      <c r="D41" s="7"/>
      <c r="E41" s="7"/>
      <c r="F41" s="7"/>
      <c r="G41" s="33"/>
      <c r="H41" s="43"/>
      <c r="I41" s="33"/>
      <c r="J41" s="43"/>
      <c r="K41" s="33"/>
      <c r="L41" s="43"/>
      <c r="M41" s="16"/>
      <c r="N41" s="22"/>
      <c r="O41" s="16"/>
      <c r="P41" s="7"/>
      <c r="Q41" s="52"/>
      <c r="R41" s="10"/>
      <c r="T41" s="27"/>
    </row>
    <row r="42" spans="1:20" ht="16">
      <c r="A42" s="71"/>
      <c r="B42" s="7"/>
      <c r="C42" s="7"/>
      <c r="D42" s="7"/>
      <c r="E42" s="7"/>
      <c r="F42" s="7"/>
      <c r="G42" s="33"/>
      <c r="H42" s="43"/>
      <c r="I42" s="33"/>
      <c r="J42" s="43"/>
      <c r="K42" s="33"/>
      <c r="L42" s="43"/>
      <c r="M42" s="16"/>
      <c r="N42" s="22"/>
      <c r="O42" s="16"/>
      <c r="P42" s="7"/>
      <c r="Q42" s="52"/>
      <c r="R42" s="10"/>
      <c r="T42" s="27"/>
    </row>
    <row r="43" spans="1:20" ht="16">
      <c r="A43" s="71"/>
      <c r="B43" s="7"/>
      <c r="C43" s="7"/>
      <c r="D43" s="7"/>
      <c r="E43" s="7"/>
      <c r="F43" s="7"/>
      <c r="G43" s="33"/>
      <c r="H43" s="43"/>
      <c r="I43" s="33"/>
      <c r="J43" s="43"/>
      <c r="K43" s="33"/>
      <c r="L43" s="43"/>
      <c r="M43" s="16"/>
      <c r="N43" s="22"/>
      <c r="O43" s="16"/>
      <c r="P43" s="7"/>
      <c r="Q43" s="52"/>
      <c r="R43" s="10"/>
      <c r="T43" s="27"/>
    </row>
    <row r="44" spans="1:20" ht="16">
      <c r="A44" s="71"/>
      <c r="B44" s="7"/>
      <c r="C44" s="7"/>
      <c r="D44" s="7"/>
      <c r="E44" s="7"/>
      <c r="F44" s="7"/>
      <c r="G44" s="33"/>
      <c r="H44" s="43"/>
      <c r="I44" s="33"/>
      <c r="J44" s="43"/>
      <c r="K44" s="33"/>
      <c r="L44" s="43"/>
      <c r="M44" s="16"/>
      <c r="N44" s="22"/>
      <c r="O44" s="16"/>
      <c r="P44" s="7"/>
      <c r="Q44" s="52"/>
      <c r="R44" s="10"/>
      <c r="T44" s="27"/>
    </row>
    <row r="45" spans="1:20" ht="16">
      <c r="A45" s="71"/>
      <c r="B45" s="7"/>
      <c r="C45" s="7"/>
      <c r="D45" s="7"/>
      <c r="E45" s="7"/>
      <c r="F45" s="7"/>
      <c r="G45" s="33"/>
      <c r="H45" s="43"/>
      <c r="I45" s="33"/>
      <c r="J45" s="43"/>
      <c r="K45" s="33"/>
      <c r="L45" s="43"/>
      <c r="M45" s="16"/>
      <c r="N45" s="22"/>
      <c r="O45" s="16"/>
      <c r="P45" s="7"/>
      <c r="Q45" s="52"/>
      <c r="R45" s="10"/>
      <c r="T45" s="27"/>
    </row>
    <row r="46" spans="1:20" ht="17" thickBot="1">
      <c r="A46" s="72"/>
      <c r="B46" s="11"/>
      <c r="C46" s="11"/>
      <c r="D46" s="11"/>
      <c r="E46" s="11"/>
      <c r="F46" s="11"/>
      <c r="G46" s="48"/>
      <c r="H46" s="49"/>
      <c r="I46" s="48"/>
      <c r="J46" s="49"/>
      <c r="K46" s="48"/>
      <c r="L46" s="49"/>
      <c r="M46" s="17"/>
      <c r="N46" s="23"/>
      <c r="O46" s="17"/>
      <c r="P46" s="11"/>
      <c r="Q46" s="53"/>
      <c r="R46" s="12"/>
      <c r="T46" s="27"/>
    </row>
  </sheetData>
  <sortState ref="A8:R14">
    <sortCondition descending="1" ref="N8:N14"/>
  </sortState>
  <mergeCells count="1">
    <mergeCell ref="C5:I5"/>
  </mergeCells>
  <phoneticPr fontId="0" type="noConversion"/>
  <conditionalFormatting sqref="T8:T46">
    <cfRule type="cellIs" dxfId="5" priority="2" stopIfTrue="1" operator="greaterThan">
      <formula>6.99</formula>
    </cfRule>
  </conditionalFormatting>
  <conditionalFormatting sqref="T8:T46">
    <cfRule type="cellIs" dxfId="4" priority="1" stopIfTrue="1" operator="greaterThan">
      <formula>0.0699</formula>
    </cfRule>
  </conditionalFormatting>
  <pageMargins left="0.25" right="0.25" top="0.75" bottom="0.75" header="0.3" footer="0.3"/>
  <pageSetup scale="73" fitToHeight="0" orientation="landscape" copies="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4"/>
    <pageSetUpPr fitToPage="1"/>
  </sheetPr>
  <dimension ref="A1:S46"/>
  <sheetViews>
    <sheetView workbookViewId="0">
      <selection activeCell="J17" sqref="J17"/>
    </sheetView>
  </sheetViews>
  <sheetFormatPr baseColWidth="10" defaultColWidth="9.1640625" defaultRowHeight="14"/>
  <cols>
    <col min="1" max="1" width="5.6640625" style="67" customWidth="1"/>
    <col min="2" max="2" width="7.6640625" style="2" customWidth="1"/>
    <col min="3" max="3" width="18" style="2" customWidth="1"/>
    <col min="4" max="4" width="10.1640625" style="2" bestFit="1" customWidth="1"/>
    <col min="5" max="5" width="18.1640625" style="2" customWidth="1"/>
    <col min="6" max="6" width="10.6640625" style="2" bestFit="1" customWidth="1"/>
    <col min="7" max="7" width="8.5" style="30" customWidth="1"/>
    <col min="8" max="8" width="8.5" style="39" customWidth="1"/>
    <col min="9" max="9" width="8.5" style="30" customWidth="1"/>
    <col min="10" max="10" width="8.5" style="39" customWidth="1"/>
    <col min="11" max="11" width="8.5" style="30" customWidth="1"/>
    <col min="12" max="12" width="8.5" style="39" customWidth="1"/>
    <col min="13" max="13" width="9.1640625" style="13"/>
    <col min="14" max="14" width="9.1640625" style="19"/>
    <col min="15" max="15" width="7.83203125" style="13" customWidth="1"/>
    <col min="16" max="16" width="8.33203125" style="2" customWidth="1"/>
    <col min="17" max="17" width="7.6640625" style="2" customWidth="1"/>
    <col min="18" max="18" width="2.1640625" style="2" customWidth="1"/>
    <col min="19" max="19" width="9.1640625" style="26"/>
    <col min="20" max="16384" width="9.1640625" style="2"/>
  </cols>
  <sheetData>
    <row r="1" spans="1:19" ht="21">
      <c r="A1" s="65" t="s">
        <v>38</v>
      </c>
    </row>
    <row r="2" spans="1:19" ht="16">
      <c r="A2" s="66" t="s">
        <v>76</v>
      </c>
      <c r="B2" s="6"/>
      <c r="C2" s="6"/>
      <c r="D2" s="6"/>
      <c r="E2" s="6"/>
      <c r="F2" s="6" t="s">
        <v>8</v>
      </c>
      <c r="G2" s="31" t="s">
        <v>14</v>
      </c>
      <c r="H2" s="64" t="s">
        <v>263</v>
      </c>
      <c r="I2" s="30" t="s">
        <v>230</v>
      </c>
    </row>
    <row r="3" spans="1:19" ht="16">
      <c r="A3" s="66" t="s">
        <v>0</v>
      </c>
      <c r="B3" s="6" t="s">
        <v>19</v>
      </c>
      <c r="C3" s="6"/>
      <c r="D3" s="6"/>
      <c r="E3" s="6"/>
      <c r="F3" s="6"/>
      <c r="G3" s="31" t="s">
        <v>6</v>
      </c>
      <c r="H3" s="64" t="s">
        <v>262</v>
      </c>
      <c r="I3" s="30" t="s">
        <v>228</v>
      </c>
    </row>
    <row r="4" spans="1:19" ht="16">
      <c r="A4" s="66" t="s">
        <v>9</v>
      </c>
      <c r="B4" s="6">
        <v>5</v>
      </c>
      <c r="C4" s="6"/>
      <c r="D4" s="6"/>
      <c r="E4" s="6"/>
      <c r="F4" s="6"/>
      <c r="G4" s="31" t="s">
        <v>26</v>
      </c>
      <c r="H4" s="64" t="s">
        <v>242</v>
      </c>
      <c r="I4" s="30" t="s">
        <v>230</v>
      </c>
      <c r="O4" s="18"/>
    </row>
    <row r="5" spans="1:19" ht="16">
      <c r="C5" s="110" t="s">
        <v>15</v>
      </c>
      <c r="D5" s="110"/>
      <c r="E5" s="110"/>
      <c r="F5" s="110"/>
      <c r="G5" s="110"/>
      <c r="H5" s="110"/>
      <c r="I5" s="110"/>
      <c r="J5" s="40"/>
      <c r="S5" s="28"/>
    </row>
    <row r="6" spans="1:19" ht="15" thickBot="1">
      <c r="A6" s="68"/>
      <c r="B6" s="4"/>
      <c r="C6" s="4"/>
      <c r="D6" s="4"/>
      <c r="E6" s="4"/>
      <c r="F6" s="4"/>
      <c r="G6" s="32"/>
      <c r="H6" s="41"/>
      <c r="I6" s="32"/>
      <c r="J6" s="41"/>
      <c r="K6" s="32"/>
      <c r="L6" s="41"/>
      <c r="M6" s="14"/>
      <c r="N6" s="20">
        <f>390*3</f>
        <v>1170</v>
      </c>
      <c r="O6" s="14"/>
      <c r="P6" s="4"/>
      <c r="S6" s="28"/>
    </row>
    <row r="7" spans="1:19" ht="16">
      <c r="A7" s="69" t="s">
        <v>12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15" t="s">
        <v>20</v>
      </c>
      <c r="H7" s="42" t="s">
        <v>21</v>
      </c>
      <c r="I7" s="15" t="s">
        <v>22</v>
      </c>
      <c r="J7" s="42" t="s">
        <v>23</v>
      </c>
      <c r="K7" s="15" t="s">
        <v>27</v>
      </c>
      <c r="L7" s="42" t="s">
        <v>28</v>
      </c>
      <c r="M7" s="15" t="s">
        <v>10</v>
      </c>
      <c r="N7" s="21" t="s">
        <v>11</v>
      </c>
      <c r="O7" s="15" t="s">
        <v>24</v>
      </c>
      <c r="P7" s="8" t="s">
        <v>7</v>
      </c>
      <c r="Q7" s="9" t="s">
        <v>25</v>
      </c>
    </row>
    <row r="8" spans="1:19" ht="16">
      <c r="A8" s="71">
        <v>129</v>
      </c>
      <c r="B8" s="7" t="s">
        <v>273</v>
      </c>
      <c r="C8" s="63" t="s">
        <v>58</v>
      </c>
      <c r="D8" s="63">
        <v>3956</v>
      </c>
      <c r="E8" s="63" t="s">
        <v>64</v>
      </c>
      <c r="F8" s="63">
        <v>38272</v>
      </c>
      <c r="G8" s="33">
        <v>253</v>
      </c>
      <c r="H8" s="43">
        <f>G8/($N$6/3)*100</f>
        <v>64.871794871794876</v>
      </c>
      <c r="I8" s="33">
        <v>250.5</v>
      </c>
      <c r="J8" s="43">
        <f>I8/($N$6/3)*100</f>
        <v>64.230769230769241</v>
      </c>
      <c r="K8" s="33">
        <v>256</v>
      </c>
      <c r="L8" s="43">
        <f>K8/($N$6/3)*100</f>
        <v>65.641025641025635</v>
      </c>
      <c r="M8" s="16">
        <f>G8+I8+K8</f>
        <v>759.5</v>
      </c>
      <c r="N8" s="22">
        <f>M8/$N$6*100</f>
        <v>64.914529914529922</v>
      </c>
      <c r="O8" s="16">
        <v>160</v>
      </c>
      <c r="P8" s="70">
        <v>1</v>
      </c>
      <c r="Q8" s="10"/>
      <c r="S8" s="27"/>
    </row>
    <row r="9" spans="1:19" ht="16">
      <c r="A9" s="71">
        <v>134</v>
      </c>
      <c r="B9" s="7" t="s">
        <v>274</v>
      </c>
      <c r="C9" s="63" t="s">
        <v>72</v>
      </c>
      <c r="D9" s="63">
        <v>276081</v>
      </c>
      <c r="E9" s="63" t="s">
        <v>74</v>
      </c>
      <c r="F9" s="63">
        <v>1433152</v>
      </c>
      <c r="G9" s="33">
        <v>255</v>
      </c>
      <c r="H9" s="43">
        <f t="shared" ref="H9:H11" si="0">G9/($N$6/3)*100</f>
        <v>65.384615384615387</v>
      </c>
      <c r="I9" s="33">
        <v>248.5</v>
      </c>
      <c r="J9" s="43">
        <f t="shared" ref="J9:J11" si="1">I9/($N$6/3)*100</f>
        <v>63.717948717948715</v>
      </c>
      <c r="K9" s="33">
        <v>233.5</v>
      </c>
      <c r="L9" s="43">
        <f t="shared" ref="L9:L11" si="2">K9/($N$6/3)*100</f>
        <v>59.871794871794869</v>
      </c>
      <c r="M9" s="16">
        <f t="shared" ref="M9:M11" si="3">G9+I9+K9</f>
        <v>737</v>
      </c>
      <c r="N9" s="22">
        <f t="shared" ref="N9:N11" si="4">M9/$N$6*100</f>
        <v>62.991452991452988</v>
      </c>
      <c r="O9" s="16">
        <v>155</v>
      </c>
      <c r="P9" s="70">
        <v>2</v>
      </c>
      <c r="Q9" s="10"/>
      <c r="S9" s="27"/>
    </row>
    <row r="10" spans="1:19" ht="16">
      <c r="A10" s="71">
        <v>137</v>
      </c>
      <c r="B10" s="7" t="s">
        <v>275</v>
      </c>
      <c r="C10" s="63" t="s">
        <v>73</v>
      </c>
      <c r="D10" s="63">
        <v>357642</v>
      </c>
      <c r="E10" s="63" t="s">
        <v>75</v>
      </c>
      <c r="F10" s="63">
        <v>52768</v>
      </c>
      <c r="G10" s="33">
        <v>249</v>
      </c>
      <c r="H10" s="43">
        <f t="shared" si="0"/>
        <v>63.84615384615384</v>
      </c>
      <c r="I10" s="33">
        <v>237</v>
      </c>
      <c r="J10" s="43">
        <f t="shared" si="1"/>
        <v>60.769230769230766</v>
      </c>
      <c r="K10" s="33">
        <v>246</v>
      </c>
      <c r="L10" s="43">
        <f t="shared" si="2"/>
        <v>63.076923076923073</v>
      </c>
      <c r="M10" s="16">
        <f t="shared" si="3"/>
        <v>732</v>
      </c>
      <c r="N10" s="22">
        <f t="shared" si="4"/>
        <v>62.564102564102562</v>
      </c>
      <c r="O10" s="16">
        <v>154</v>
      </c>
      <c r="P10" s="70">
        <v>3</v>
      </c>
      <c r="Q10" s="10"/>
      <c r="S10" s="27"/>
    </row>
    <row r="11" spans="1:19" ht="16">
      <c r="A11" s="71">
        <v>133</v>
      </c>
      <c r="B11" s="7" t="s">
        <v>276</v>
      </c>
      <c r="C11" s="63" t="s">
        <v>62</v>
      </c>
      <c r="D11" s="63">
        <v>281247</v>
      </c>
      <c r="E11" s="63" t="s">
        <v>70</v>
      </c>
      <c r="F11" s="63">
        <v>35526</v>
      </c>
      <c r="G11" s="33">
        <v>237.5</v>
      </c>
      <c r="H11" s="43">
        <f t="shared" si="0"/>
        <v>60.897435897435891</v>
      </c>
      <c r="I11" s="33">
        <v>230</v>
      </c>
      <c r="J11" s="43">
        <f t="shared" si="1"/>
        <v>58.974358974358978</v>
      </c>
      <c r="K11" s="33">
        <v>228.5</v>
      </c>
      <c r="L11" s="43">
        <f t="shared" si="2"/>
        <v>58.589743589743591</v>
      </c>
      <c r="M11" s="16">
        <f t="shared" si="3"/>
        <v>696</v>
      </c>
      <c r="N11" s="22">
        <f t="shared" si="4"/>
        <v>59.487179487179489</v>
      </c>
      <c r="O11" s="16">
        <v>148</v>
      </c>
      <c r="P11" s="70">
        <v>4</v>
      </c>
      <c r="Q11" s="10"/>
      <c r="S11" s="27"/>
    </row>
    <row r="12" spans="1:19" ht="16">
      <c r="A12" s="71"/>
      <c r="B12" s="7"/>
      <c r="C12" s="7"/>
      <c r="D12" s="7"/>
      <c r="E12" s="7"/>
      <c r="F12" s="7"/>
      <c r="G12" s="33"/>
      <c r="H12" s="43"/>
      <c r="I12" s="33"/>
      <c r="J12" s="43"/>
      <c r="K12" s="33"/>
      <c r="L12" s="43"/>
      <c r="M12" s="16"/>
      <c r="N12" s="22"/>
      <c r="O12" s="16"/>
      <c r="P12" s="7"/>
      <c r="Q12" s="10"/>
      <c r="S12" s="27"/>
    </row>
    <row r="13" spans="1:19" ht="16">
      <c r="A13" s="71"/>
      <c r="B13" s="7"/>
      <c r="C13" s="7"/>
      <c r="D13" s="7"/>
      <c r="E13" s="7"/>
      <c r="F13" s="7"/>
      <c r="G13" s="33"/>
      <c r="H13" s="43"/>
      <c r="I13" s="33"/>
      <c r="J13" s="43"/>
      <c r="K13" s="33"/>
      <c r="L13" s="43"/>
      <c r="M13" s="16"/>
      <c r="N13" s="22"/>
      <c r="O13" s="16"/>
      <c r="P13" s="7"/>
      <c r="Q13" s="10"/>
      <c r="S13" s="27"/>
    </row>
    <row r="14" spans="1:19" ht="16">
      <c r="A14" s="71"/>
      <c r="B14" s="7"/>
      <c r="C14" s="7"/>
      <c r="D14" s="7"/>
      <c r="E14" s="7"/>
      <c r="F14" s="7"/>
      <c r="G14" s="33"/>
      <c r="H14" s="43"/>
      <c r="I14" s="33"/>
      <c r="J14" s="43"/>
      <c r="K14" s="33"/>
      <c r="L14" s="43"/>
      <c r="M14" s="16"/>
      <c r="N14" s="22"/>
      <c r="O14" s="16"/>
      <c r="P14" s="7"/>
      <c r="Q14" s="10"/>
      <c r="S14" s="27"/>
    </row>
    <row r="15" spans="1:19" ht="16">
      <c r="A15" s="71"/>
      <c r="B15" s="7"/>
      <c r="C15" s="7"/>
      <c r="D15" s="7"/>
      <c r="E15" s="7"/>
      <c r="F15" s="7"/>
      <c r="G15" s="33"/>
      <c r="H15" s="43"/>
      <c r="I15" s="33"/>
      <c r="J15" s="43"/>
      <c r="K15" s="33"/>
      <c r="L15" s="43"/>
      <c r="M15" s="16"/>
      <c r="N15" s="22"/>
      <c r="O15" s="16"/>
      <c r="P15" s="7"/>
      <c r="Q15" s="10"/>
      <c r="S15" s="27"/>
    </row>
    <row r="16" spans="1:19" ht="16">
      <c r="A16" s="71"/>
      <c r="B16" s="7"/>
      <c r="C16" s="7"/>
      <c r="D16" s="7"/>
      <c r="E16" s="7"/>
      <c r="F16" s="7"/>
      <c r="G16" s="33"/>
      <c r="H16" s="43"/>
      <c r="I16" s="33"/>
      <c r="J16" s="43"/>
      <c r="K16" s="33"/>
      <c r="L16" s="43"/>
      <c r="M16" s="16"/>
      <c r="N16" s="22"/>
      <c r="O16" s="16"/>
      <c r="P16" s="7"/>
      <c r="Q16" s="10"/>
      <c r="S16" s="27"/>
    </row>
    <row r="17" spans="1:19" ht="16">
      <c r="A17" s="71"/>
      <c r="B17" s="7"/>
      <c r="C17" s="7"/>
      <c r="D17" s="7"/>
      <c r="E17" s="7"/>
      <c r="F17" s="7"/>
      <c r="G17" s="33"/>
      <c r="H17" s="43"/>
      <c r="I17" s="33"/>
      <c r="J17" s="43"/>
      <c r="K17" s="33"/>
      <c r="L17" s="43"/>
      <c r="M17" s="16"/>
      <c r="N17" s="22"/>
      <c r="O17" s="16"/>
      <c r="P17" s="7"/>
      <c r="Q17" s="10"/>
      <c r="S17" s="27"/>
    </row>
    <row r="18" spans="1:19" ht="16">
      <c r="A18" s="71"/>
      <c r="B18" s="7"/>
      <c r="C18" s="7"/>
      <c r="D18" s="7"/>
      <c r="E18" s="7"/>
      <c r="F18" s="7"/>
      <c r="G18" s="33"/>
      <c r="H18" s="43"/>
      <c r="I18" s="33"/>
      <c r="J18" s="43"/>
      <c r="K18" s="33"/>
      <c r="L18" s="43"/>
      <c r="M18" s="16"/>
      <c r="N18" s="22"/>
      <c r="O18" s="16"/>
      <c r="P18" s="7"/>
      <c r="Q18" s="10"/>
      <c r="S18" s="27"/>
    </row>
    <row r="19" spans="1:19" ht="16">
      <c r="A19" s="71"/>
      <c r="B19" s="7"/>
      <c r="C19" s="7"/>
      <c r="D19" s="7"/>
      <c r="E19" s="7"/>
      <c r="F19" s="7"/>
      <c r="G19" s="33"/>
      <c r="H19" s="43"/>
      <c r="I19" s="33"/>
      <c r="J19" s="43"/>
      <c r="K19" s="33"/>
      <c r="L19" s="43"/>
      <c r="M19" s="16"/>
      <c r="N19" s="22"/>
      <c r="O19" s="16"/>
      <c r="P19" s="7"/>
      <c r="Q19" s="10"/>
      <c r="S19" s="27"/>
    </row>
    <row r="20" spans="1:19" ht="16">
      <c r="A20" s="71"/>
      <c r="B20" s="7"/>
      <c r="C20" s="7"/>
      <c r="D20" s="7"/>
      <c r="E20" s="7"/>
      <c r="F20" s="7"/>
      <c r="G20" s="33"/>
      <c r="H20" s="43"/>
      <c r="I20" s="33"/>
      <c r="J20" s="43"/>
      <c r="K20" s="33"/>
      <c r="L20" s="43"/>
      <c r="M20" s="16"/>
      <c r="N20" s="22"/>
      <c r="O20" s="16"/>
      <c r="P20" s="7"/>
      <c r="Q20" s="10"/>
      <c r="S20" s="27"/>
    </row>
    <row r="21" spans="1:19" ht="16">
      <c r="A21" s="71"/>
      <c r="B21" s="7"/>
      <c r="C21" s="7"/>
      <c r="D21" s="7"/>
      <c r="E21" s="7"/>
      <c r="F21" s="7"/>
      <c r="G21" s="33"/>
      <c r="H21" s="43"/>
      <c r="I21" s="33"/>
      <c r="J21" s="43"/>
      <c r="K21" s="33"/>
      <c r="L21" s="43"/>
      <c r="M21" s="16"/>
      <c r="N21" s="22"/>
      <c r="O21" s="16"/>
      <c r="P21" s="7"/>
      <c r="Q21" s="10"/>
      <c r="S21" s="27"/>
    </row>
    <row r="22" spans="1:19" ht="16">
      <c r="A22" s="71"/>
      <c r="B22" s="7"/>
      <c r="C22" s="7"/>
      <c r="D22" s="7"/>
      <c r="E22" s="7"/>
      <c r="F22" s="7"/>
      <c r="G22" s="33"/>
      <c r="H22" s="43"/>
      <c r="I22" s="33"/>
      <c r="J22" s="43"/>
      <c r="K22" s="33"/>
      <c r="L22" s="43"/>
      <c r="M22" s="16"/>
      <c r="N22" s="22"/>
      <c r="O22" s="16"/>
      <c r="P22" s="7"/>
      <c r="Q22" s="10"/>
      <c r="S22" s="27"/>
    </row>
    <row r="23" spans="1:19" ht="16">
      <c r="A23" s="71"/>
      <c r="B23" s="7"/>
      <c r="C23" s="7"/>
      <c r="D23" s="7"/>
      <c r="E23" s="7"/>
      <c r="F23" s="7"/>
      <c r="G23" s="33"/>
      <c r="H23" s="43"/>
      <c r="I23" s="33"/>
      <c r="J23" s="43"/>
      <c r="K23" s="33"/>
      <c r="L23" s="43"/>
      <c r="M23" s="16"/>
      <c r="N23" s="22"/>
      <c r="O23" s="16"/>
      <c r="P23" s="7"/>
      <c r="Q23" s="10"/>
      <c r="S23" s="27"/>
    </row>
    <row r="24" spans="1:19" ht="16">
      <c r="A24" s="71"/>
      <c r="B24" s="7"/>
      <c r="C24" s="7"/>
      <c r="D24" s="7"/>
      <c r="E24" s="7"/>
      <c r="F24" s="7"/>
      <c r="G24" s="33"/>
      <c r="H24" s="43"/>
      <c r="I24" s="33"/>
      <c r="J24" s="43"/>
      <c r="K24" s="33"/>
      <c r="L24" s="43"/>
      <c r="M24" s="16"/>
      <c r="N24" s="22"/>
      <c r="O24" s="16"/>
      <c r="P24" s="7"/>
      <c r="Q24" s="10"/>
      <c r="S24" s="27"/>
    </row>
    <row r="25" spans="1:19" ht="16">
      <c r="A25" s="71"/>
      <c r="B25" s="7"/>
      <c r="C25" s="7"/>
      <c r="D25" s="7"/>
      <c r="E25" s="7"/>
      <c r="F25" s="7"/>
      <c r="G25" s="33"/>
      <c r="H25" s="43"/>
      <c r="I25" s="33"/>
      <c r="J25" s="43"/>
      <c r="K25" s="33"/>
      <c r="L25" s="43"/>
      <c r="M25" s="16"/>
      <c r="N25" s="22"/>
      <c r="O25" s="16"/>
      <c r="P25" s="7"/>
      <c r="Q25" s="10"/>
      <c r="S25" s="27"/>
    </row>
    <row r="26" spans="1:19" ht="16">
      <c r="A26" s="71"/>
      <c r="B26" s="7"/>
      <c r="C26" s="7"/>
      <c r="D26" s="7"/>
      <c r="E26" s="7"/>
      <c r="F26" s="7"/>
      <c r="G26" s="33"/>
      <c r="H26" s="43"/>
      <c r="I26" s="33"/>
      <c r="J26" s="43"/>
      <c r="K26" s="33"/>
      <c r="L26" s="43"/>
      <c r="M26" s="16"/>
      <c r="N26" s="22"/>
      <c r="O26" s="16"/>
      <c r="P26" s="7"/>
      <c r="Q26" s="10"/>
      <c r="S26" s="27"/>
    </row>
    <row r="27" spans="1:19" ht="16">
      <c r="A27" s="71"/>
      <c r="B27" s="7"/>
      <c r="C27" s="7"/>
      <c r="D27" s="7"/>
      <c r="E27" s="7"/>
      <c r="F27" s="7"/>
      <c r="G27" s="33"/>
      <c r="H27" s="43"/>
      <c r="I27" s="33"/>
      <c r="J27" s="43"/>
      <c r="K27" s="33"/>
      <c r="L27" s="43"/>
      <c r="M27" s="16"/>
      <c r="N27" s="22"/>
      <c r="O27" s="16"/>
      <c r="P27" s="7"/>
      <c r="Q27" s="10"/>
      <c r="S27" s="27"/>
    </row>
    <row r="28" spans="1:19" ht="16">
      <c r="A28" s="71"/>
      <c r="B28" s="7"/>
      <c r="C28" s="7"/>
      <c r="D28" s="7"/>
      <c r="E28" s="7"/>
      <c r="F28" s="7"/>
      <c r="G28" s="33"/>
      <c r="H28" s="43"/>
      <c r="I28" s="33"/>
      <c r="J28" s="43"/>
      <c r="K28" s="33"/>
      <c r="L28" s="43"/>
      <c r="M28" s="16"/>
      <c r="N28" s="22"/>
      <c r="O28" s="16"/>
      <c r="P28" s="7"/>
      <c r="Q28" s="10"/>
      <c r="S28" s="27"/>
    </row>
    <row r="29" spans="1:19" ht="16">
      <c r="A29" s="71"/>
      <c r="B29" s="7"/>
      <c r="C29" s="7"/>
      <c r="D29" s="7"/>
      <c r="E29" s="7"/>
      <c r="F29" s="7"/>
      <c r="G29" s="33"/>
      <c r="H29" s="43"/>
      <c r="I29" s="33"/>
      <c r="J29" s="43"/>
      <c r="K29" s="33"/>
      <c r="L29" s="43"/>
      <c r="M29" s="16"/>
      <c r="N29" s="22"/>
      <c r="O29" s="16"/>
      <c r="P29" s="7"/>
      <c r="Q29" s="10"/>
      <c r="S29" s="27"/>
    </row>
    <row r="30" spans="1:19" ht="16">
      <c r="A30" s="71"/>
      <c r="B30" s="7"/>
      <c r="C30" s="7"/>
      <c r="D30" s="7"/>
      <c r="E30" s="7"/>
      <c r="F30" s="7"/>
      <c r="G30" s="33"/>
      <c r="H30" s="43"/>
      <c r="I30" s="33"/>
      <c r="J30" s="43"/>
      <c r="K30" s="33"/>
      <c r="L30" s="43"/>
      <c r="M30" s="16"/>
      <c r="N30" s="22"/>
      <c r="O30" s="16"/>
      <c r="P30" s="7"/>
      <c r="Q30" s="10"/>
      <c r="S30" s="27"/>
    </row>
    <row r="31" spans="1:19" ht="16">
      <c r="A31" s="71"/>
      <c r="B31" s="7"/>
      <c r="C31" s="7"/>
      <c r="D31" s="7"/>
      <c r="E31" s="7"/>
      <c r="F31" s="7"/>
      <c r="G31" s="33"/>
      <c r="H31" s="43"/>
      <c r="I31" s="33"/>
      <c r="J31" s="43"/>
      <c r="K31" s="33"/>
      <c r="L31" s="43"/>
      <c r="M31" s="16"/>
      <c r="N31" s="22"/>
      <c r="O31" s="16"/>
      <c r="P31" s="7"/>
      <c r="Q31" s="10"/>
      <c r="S31" s="27"/>
    </row>
    <row r="32" spans="1:19" ht="16">
      <c r="A32" s="71"/>
      <c r="B32" s="7"/>
      <c r="C32" s="7"/>
      <c r="D32" s="7"/>
      <c r="E32" s="7"/>
      <c r="F32" s="7"/>
      <c r="G32" s="33"/>
      <c r="H32" s="43"/>
      <c r="I32" s="33"/>
      <c r="J32" s="43"/>
      <c r="K32" s="33"/>
      <c r="L32" s="43"/>
      <c r="M32" s="16"/>
      <c r="N32" s="22"/>
      <c r="O32" s="16"/>
      <c r="P32" s="7"/>
      <c r="Q32" s="10"/>
      <c r="S32" s="27"/>
    </row>
    <row r="33" spans="1:19" ht="16">
      <c r="A33" s="71"/>
      <c r="B33" s="7"/>
      <c r="C33" s="7"/>
      <c r="D33" s="7"/>
      <c r="E33" s="7"/>
      <c r="F33" s="7"/>
      <c r="G33" s="33"/>
      <c r="H33" s="43"/>
      <c r="I33" s="33"/>
      <c r="J33" s="43"/>
      <c r="K33" s="33"/>
      <c r="L33" s="43"/>
      <c r="M33" s="16"/>
      <c r="N33" s="22"/>
      <c r="O33" s="16"/>
      <c r="P33" s="7"/>
      <c r="Q33" s="10"/>
      <c r="S33" s="27"/>
    </row>
    <row r="34" spans="1:19" ht="16">
      <c r="A34" s="71"/>
      <c r="B34" s="7"/>
      <c r="C34" s="7"/>
      <c r="D34" s="7"/>
      <c r="E34" s="7"/>
      <c r="F34" s="7"/>
      <c r="G34" s="33"/>
      <c r="H34" s="43"/>
      <c r="I34" s="33"/>
      <c r="J34" s="43"/>
      <c r="K34" s="33"/>
      <c r="L34" s="43"/>
      <c r="M34" s="16"/>
      <c r="N34" s="22"/>
      <c r="O34" s="16"/>
      <c r="P34" s="7"/>
      <c r="Q34" s="10"/>
      <c r="S34" s="27"/>
    </row>
    <row r="35" spans="1:19" ht="16">
      <c r="A35" s="71"/>
      <c r="B35" s="7"/>
      <c r="C35" s="7"/>
      <c r="D35" s="7"/>
      <c r="E35" s="7"/>
      <c r="F35" s="7"/>
      <c r="G35" s="33"/>
      <c r="H35" s="43"/>
      <c r="I35" s="33"/>
      <c r="J35" s="43"/>
      <c r="K35" s="33"/>
      <c r="L35" s="43"/>
      <c r="M35" s="16"/>
      <c r="N35" s="22"/>
      <c r="O35" s="16"/>
      <c r="P35" s="7"/>
      <c r="Q35" s="10"/>
      <c r="S35" s="27"/>
    </row>
    <row r="36" spans="1:19" ht="16">
      <c r="A36" s="71"/>
      <c r="B36" s="7"/>
      <c r="C36" s="7"/>
      <c r="D36" s="7"/>
      <c r="E36" s="7"/>
      <c r="F36" s="7"/>
      <c r="G36" s="33"/>
      <c r="H36" s="43"/>
      <c r="I36" s="33"/>
      <c r="J36" s="43"/>
      <c r="K36" s="33"/>
      <c r="L36" s="43"/>
      <c r="M36" s="16"/>
      <c r="N36" s="22"/>
      <c r="O36" s="16"/>
      <c r="P36" s="7"/>
      <c r="Q36" s="10"/>
      <c r="S36" s="27"/>
    </row>
    <row r="37" spans="1:19" ht="16">
      <c r="A37" s="71"/>
      <c r="B37" s="7"/>
      <c r="C37" s="7"/>
      <c r="D37" s="7"/>
      <c r="E37" s="7"/>
      <c r="F37" s="7"/>
      <c r="G37" s="33"/>
      <c r="H37" s="43"/>
      <c r="I37" s="33"/>
      <c r="J37" s="43"/>
      <c r="K37" s="33"/>
      <c r="L37" s="43"/>
      <c r="M37" s="16"/>
      <c r="N37" s="22"/>
      <c r="O37" s="16"/>
      <c r="P37" s="7"/>
      <c r="Q37" s="10"/>
      <c r="S37" s="27"/>
    </row>
    <row r="38" spans="1:19" ht="16">
      <c r="A38" s="71"/>
      <c r="B38" s="7"/>
      <c r="C38" s="7"/>
      <c r="D38" s="7"/>
      <c r="E38" s="7"/>
      <c r="F38" s="7"/>
      <c r="G38" s="33"/>
      <c r="H38" s="43"/>
      <c r="I38" s="33"/>
      <c r="J38" s="43"/>
      <c r="K38" s="33"/>
      <c r="L38" s="43"/>
      <c r="M38" s="16"/>
      <c r="N38" s="22"/>
      <c r="O38" s="16"/>
      <c r="P38" s="7"/>
      <c r="Q38" s="10"/>
      <c r="S38" s="27"/>
    </row>
    <row r="39" spans="1:19" ht="16">
      <c r="A39" s="71"/>
      <c r="B39" s="7"/>
      <c r="C39" s="7"/>
      <c r="D39" s="7"/>
      <c r="E39" s="7"/>
      <c r="F39" s="7"/>
      <c r="G39" s="33"/>
      <c r="H39" s="43"/>
      <c r="I39" s="33"/>
      <c r="J39" s="43"/>
      <c r="K39" s="33"/>
      <c r="L39" s="43"/>
      <c r="M39" s="16"/>
      <c r="N39" s="22"/>
      <c r="O39" s="16"/>
      <c r="P39" s="7"/>
      <c r="Q39" s="10"/>
      <c r="S39" s="27"/>
    </row>
    <row r="40" spans="1:19" ht="16">
      <c r="A40" s="71"/>
      <c r="B40" s="7"/>
      <c r="C40" s="7"/>
      <c r="D40" s="7"/>
      <c r="E40" s="7"/>
      <c r="F40" s="7"/>
      <c r="G40" s="33"/>
      <c r="H40" s="43"/>
      <c r="I40" s="33"/>
      <c r="J40" s="43"/>
      <c r="K40" s="33"/>
      <c r="L40" s="43"/>
      <c r="M40" s="16"/>
      <c r="N40" s="22"/>
      <c r="O40" s="16"/>
      <c r="P40" s="7"/>
      <c r="Q40" s="10"/>
      <c r="S40" s="27"/>
    </row>
    <row r="41" spans="1:19" ht="16">
      <c r="A41" s="71"/>
      <c r="B41" s="7"/>
      <c r="C41" s="7"/>
      <c r="D41" s="7"/>
      <c r="E41" s="7"/>
      <c r="F41" s="7"/>
      <c r="G41" s="33"/>
      <c r="H41" s="43"/>
      <c r="I41" s="33"/>
      <c r="J41" s="43"/>
      <c r="K41" s="33"/>
      <c r="L41" s="43"/>
      <c r="M41" s="16"/>
      <c r="N41" s="22"/>
      <c r="O41" s="16"/>
      <c r="P41" s="7"/>
      <c r="Q41" s="10"/>
      <c r="S41" s="27"/>
    </row>
    <row r="42" spans="1:19" ht="16">
      <c r="A42" s="71"/>
      <c r="B42" s="7"/>
      <c r="C42" s="7"/>
      <c r="D42" s="7"/>
      <c r="E42" s="7"/>
      <c r="F42" s="7"/>
      <c r="G42" s="33"/>
      <c r="H42" s="43"/>
      <c r="I42" s="33"/>
      <c r="J42" s="43"/>
      <c r="K42" s="33"/>
      <c r="L42" s="43"/>
      <c r="M42" s="16"/>
      <c r="N42" s="22"/>
      <c r="O42" s="16"/>
      <c r="P42" s="7"/>
      <c r="Q42" s="10"/>
      <c r="S42" s="27"/>
    </row>
    <row r="43" spans="1:19" ht="16">
      <c r="A43" s="71"/>
      <c r="B43" s="7"/>
      <c r="C43" s="7"/>
      <c r="D43" s="7"/>
      <c r="E43" s="7"/>
      <c r="F43" s="7"/>
      <c r="G43" s="33"/>
      <c r="H43" s="43"/>
      <c r="I43" s="33"/>
      <c r="J43" s="43"/>
      <c r="K43" s="33"/>
      <c r="L43" s="43"/>
      <c r="M43" s="16"/>
      <c r="N43" s="22"/>
      <c r="O43" s="16"/>
      <c r="P43" s="7"/>
      <c r="Q43" s="10"/>
      <c r="S43" s="27"/>
    </row>
    <row r="44" spans="1:19" ht="16">
      <c r="A44" s="71"/>
      <c r="B44" s="7"/>
      <c r="C44" s="7"/>
      <c r="D44" s="7"/>
      <c r="E44" s="7"/>
      <c r="F44" s="7"/>
      <c r="G44" s="33"/>
      <c r="H44" s="43"/>
      <c r="I44" s="33"/>
      <c r="J44" s="43"/>
      <c r="K44" s="33"/>
      <c r="L44" s="43"/>
      <c r="M44" s="16"/>
      <c r="N44" s="22"/>
      <c r="O44" s="16"/>
      <c r="P44" s="7"/>
      <c r="Q44" s="10"/>
      <c r="S44" s="27"/>
    </row>
    <row r="45" spans="1:19" ht="16">
      <c r="A45" s="71"/>
      <c r="B45" s="7"/>
      <c r="C45" s="7"/>
      <c r="D45" s="7"/>
      <c r="E45" s="7"/>
      <c r="F45" s="7"/>
      <c r="G45" s="33"/>
      <c r="H45" s="43"/>
      <c r="I45" s="33"/>
      <c r="J45" s="43"/>
      <c r="K45" s="33"/>
      <c r="L45" s="43"/>
      <c r="M45" s="16"/>
      <c r="N45" s="22"/>
      <c r="O45" s="16"/>
      <c r="P45" s="7"/>
      <c r="Q45" s="10"/>
      <c r="S45" s="27"/>
    </row>
    <row r="46" spans="1:19" ht="17" thickBot="1">
      <c r="A46" s="72"/>
      <c r="B46" s="11"/>
      <c r="C46" s="11"/>
      <c r="D46" s="11"/>
      <c r="E46" s="11"/>
      <c r="F46" s="11"/>
      <c r="G46" s="48"/>
      <c r="H46" s="49"/>
      <c r="I46" s="48"/>
      <c r="J46" s="49"/>
      <c r="K46" s="48"/>
      <c r="L46" s="49"/>
      <c r="M46" s="17"/>
      <c r="N46" s="23"/>
      <c r="O46" s="17"/>
      <c r="P46" s="11"/>
      <c r="Q46" s="12"/>
      <c r="S46" s="27"/>
    </row>
  </sheetData>
  <mergeCells count="1">
    <mergeCell ref="C5:I5"/>
  </mergeCells>
  <phoneticPr fontId="0" type="noConversion"/>
  <conditionalFormatting sqref="S8:S46">
    <cfRule type="cellIs" dxfId="3" priority="2" stopIfTrue="1" operator="greaterThan">
      <formula>6.99</formula>
    </cfRule>
  </conditionalFormatting>
  <conditionalFormatting sqref="S8:S46">
    <cfRule type="cellIs" dxfId="2" priority="1" stopIfTrue="1" operator="greaterThan">
      <formula>0.0699</formula>
    </cfRule>
  </conditionalFormatting>
  <pageMargins left="0.25" right="0.25" top="0.75" bottom="0.75" header="0.3" footer="0.3"/>
  <pageSetup scale="76" fitToHeight="0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Prelim Bronze</vt:lpstr>
      <vt:lpstr>Prelim Silver</vt:lpstr>
      <vt:lpstr>Novice Bronze</vt:lpstr>
      <vt:lpstr>Novice Silver</vt:lpstr>
      <vt:lpstr>Elem Bronze</vt:lpstr>
      <vt:lpstr>Elem Silver</vt:lpstr>
      <vt:lpstr>Med Bronze</vt:lpstr>
      <vt:lpstr>Med Silver</vt:lpstr>
      <vt:lpstr>Ad Med Bronze</vt:lpstr>
      <vt:lpstr>Ad Med Silver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Martyn Johnson</cp:lastModifiedBy>
  <cp:lastPrinted>2018-06-17T20:04:44Z</cp:lastPrinted>
  <dcterms:created xsi:type="dcterms:W3CDTF">2009-03-10T00:19:29Z</dcterms:created>
  <dcterms:modified xsi:type="dcterms:W3CDTF">2018-06-17T21:48:27Z</dcterms:modified>
</cp:coreProperties>
</file>